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930" documentId="13_ncr:1_{F6CB121F-512D-4AA6-A0C1-0FB36C537598}" xr6:coauthVersionLast="47" xr6:coauthVersionMax="47" xr10:uidLastSave="{79732F73-7BF5-4E2B-A13A-20E4ED9D20B3}"/>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<sst xmlns="http://schemas.openxmlformats.org/spreadsheetml/2006/main" count="179029" uniqueCount="39107">
  <si>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</si>
  <si>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</si>
  <si>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</si>
  <si>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</si>
  <si>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</si>
  <si>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</si>
  <si>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</si>
  <si>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</si>
  <si>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</si>
  <si>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</si>
  <si>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</si>
  <si>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</si>
  <si>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</si>
  <si>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</si>
  <si>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</si>
  <si>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</si>
  <si>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</si>
  <si>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</si>
  <si>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</si>
  <si>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</si>
  <si>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</si>
  <si>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</si>
  <si>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</si>
  <si>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</si>
  <si>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</si>
  <si>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</si>
  <si>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</si>
  <si>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</si>
  <si>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</si>
  <si>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</si>
  <si>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</si>
  <si>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</si>
  <si>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</si>
  <si>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</si>
  <si>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</si>
  <si>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</si>
  <si>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</si>
  <si>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</si>
  <si>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</si>
  <si>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</si>
  <si>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</si>
  <si>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</si>
  <si>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</si>
  <si>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</si>
  <si>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</si>
  <si>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</si>
  <si>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</si>
  <si>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</si>
  <si>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</si>
  <si>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</si>
  <si>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</si>
  <si>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</si>
  <si>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</si>
  <si>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</si>
  <si>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</si>
  <si>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</si>
  <si>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</si>
  <si>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</si>
  <si>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</si>
  <si>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</si>
  <si>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</si>
  <si>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</si>
  <si>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</si>
  <si>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</si>
  <si>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</si>
  <si>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</si>
  <si>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</si>
  <si>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</si>
  <si>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</si>
  <si>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</si>
  <si>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</si>
  <si>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</si>
  <si>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</si>
  <si>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</si>
  <si>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</si>
  <si>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</si>
  <si>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</si>
  <si>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</si>
  <si>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</si>
  <si>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</si>
  <si>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</si>
  <si>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</si>
  <si>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</si>
  <si>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</si>
  <si>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</si>
  <si>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</si>
  <si>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</si>
  <si>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</si>
  <si>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</si>
  <si>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</si>
  <si>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</si>
  <si>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</si>
  <si>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</si>
  <si>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</si>
  <si>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</si>
  <si>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</si>
  <si>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</si>
  <si>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</si>
  <si>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</si>
  <si>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</si>
  <si>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</si>
  <si>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</si>
  <si>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</si>
  <si>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</si>
  <si>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</si>
  <si>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</si>
  <si>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</si>
  <si>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</si>
  <si>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</si>
  <si>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</si>
  <si>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</si>
  <si>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</si>
  <si>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</si>
  <si>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</si>
  <si>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</si>
  <si>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</si>
  <si>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</si>
  <si>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</si>
  <si>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</si>
  <si>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</si>
  <si>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</si>
  <si>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</si>
  <si>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</si>
  <si>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</si>
  <si>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</si>
  <si>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</si>
  <si>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</si>
  <si>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</si>
  <si>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</si>
  <si>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</si>
  <si>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</si>
  <si>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</si>
  <si>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</si>
  <si>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</si>
  <si>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</si>
  <si>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</si>
  <si>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</si>
  <si>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</si>
  <si>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</si>
  <si>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</si>
  <si>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</si>
  <si>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</si>
  <si>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</si>
  <si>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</si>
  <si>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</si>
  <si>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</si>
  <si>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</si>
  <si>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</si>
  <si>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</si>
  <si>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</si>
  <si>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</si>
  <si>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</si>
  <si>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</si>
  <si>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</si>
  <si>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</si>
  <si>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</si>
  <si>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</si>
  <si>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</si>
  <si>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</si>
  <si>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</si>
  <si>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</si>
  <si>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</si>
  <si>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</si>
  <si>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</si>
  <si>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</si>
  <si>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</si>
  <si>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</si>
  <si>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</si>
  <si>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</si>
  <si>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</si>
  <si>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</si>
  <si>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</si>
  <si>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</si>
  <si>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</si>
  <si>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</si>
  <si>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</si>
  <si>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</si>
  <si>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</si>
  <si>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</si>
  <si>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</si>
  <si>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</si>
  <si>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</si>
  <si>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</si>
  <si>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</si>
  <si>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</si>
  <si>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</si>
  <si>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</si>
  <si>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</si>
  <si>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</si>
  <si>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</si>
  <si>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</si>
  <si>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</si>
  <si>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</si>
  <si>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</si>
  <si>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</si>
  <si>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</si>
  <si>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</si>
  <si>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</si>
  <si>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</si>
  <si>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</si>
  <si>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</si>
  <si>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</si>
  <si>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</si>
  <si>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</si>
  <si>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</si>
  <si>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</si>
  <si>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</si>
  <si>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</si>
  <si>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</si>
  <si>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</si>
  <si>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</si>
  <si>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</si>
  <si>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</si>
  <si>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</si>
  <si>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</si>
  <si>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</si>
  <si>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</si>
  <si>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</si>
  <si>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</si>
  <si>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</si>
  <si>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</si>
  <si>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</si>
  <si>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</si>
  <si>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</si>
  <si>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</si>
  <si>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</si>
  <si>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</si>
  <si>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</si>
  <si>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</si>
  <si>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</si>
  <si>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</si>
  <si>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</si>
  <si>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</si>
  <si>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</si>
  <si>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</si>
  <si>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</si>
  <si>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</si>
  <si>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</si>
  <si>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</si>
  <si>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</si>
  <si>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</si>
  <si>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</si>
  <si>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</si>
  <si>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</si>
  <si>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</si>
  <si>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</si>
  <si>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</si>
  <si>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</si>
  <si>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</si>
  <si>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</si>
  <si>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</si>
  <si>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</si>
  <si>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</si>
  <si>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</si>
  <si>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</si>
  <si>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</si>
  <si>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</si>
  <si>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</si>
  <si>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</si>
  <si>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</si>
  <si>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</si>
  <si>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</si>
  <si>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</si>
  <si>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</si>
  <si>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</si>
  <si>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</si>
  <si>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</si>
  <si>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</si>
  <si>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</si>
  <si>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</si>
  <si>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</si>
  <si>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</si>
  <si>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</si>
  <si>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</si>
  <si>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</si>
  <si>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</si>
  <si>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</si>
  <si>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</si>
  <si>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</si>
  <si>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</si>
  <si>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</si>
  <si>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</si>
  <si>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</si>
  <si>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</si>
  <si>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</si>
  <si>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</si>
  <si>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</si>
  <si>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</si>
  <si>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</si>
  <si>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</si>
  <si>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</si>
  <si>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</si>
  <si>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</si>
  <si>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</si>
  <si>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</si>
  <si>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</si>
  <si>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</si>
  <si>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</si>
  <si>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</si>
  <si>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</si>
  <si>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</si>
  <si>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</si>
  <si>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</si>
  <si>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</si>
  <si>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</si>
  <si>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</si>
  <si>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</si>
  <si>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</si>
  <si>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</si>
  <si>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</si>
  <si>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</si>
  <si>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</si>
  <si>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</si>
  <si>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</si>
  <si>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</si>
  <si>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</si>
  <si>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</si>
  <si>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</si>
  <si>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</si>
  <si>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</si>
  <si>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</si>
  <si>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</si>
  <si>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</si>
  <si>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</si>
  <si>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</si>
  <si>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</si>
  <si>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</si>
  <si>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</si>
  <si>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</si>
  <si>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</si>
  <si>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</si>
  <si>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</si>
  <si>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</si>
  <si>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</si>
  <si>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</si>
  <si>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</si>
  <si>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</si>
  <si>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</si>
  <si>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</si>
  <si>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</si>
  <si>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</si>
  <si>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</si>
  <si>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</si>
  <si>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</si>
  <si>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</si>
  <si>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</si>
  <si>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</si>
  <si>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</si>
  <si>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</si>
  <si>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</si>
  <si>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</si>
  <si>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</si>
  <si>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</si>
  <si>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</si>
  <si>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</si>
  <si>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</si>
  <si>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</si>
  <si>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</si>
  <si>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</si>
  <si>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</si>
  <si>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</si>
  <si>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</si>
  <si>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</si>
  <si>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</si>
  <si>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</si>
  <si>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</si>
  <si>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</si>
  <si>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</si>
  <si>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</si>
  <si>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</si>
  <si>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</si>
  <si>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</si>
  <si>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</si>
  <si>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</si>
  <si>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</si>
  <si>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</si>
  <si>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</si>
  <si>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</si>
  <si>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</si>
  <si>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</si>
  <si>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</si>
  <si>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</si>
  <si>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</si>
  <si>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</si>
  <si>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</si>
  <si>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</si>
  <si>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</si>
  <si>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</si>
  <si>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</si>
  <si>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</si>
  <si>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</si>
  <si>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</si>
  <si>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</si>
  <si>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</si>
  <si>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</si>
  <si>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</si>
  <si>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</si>
  <si>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</si>
  <si>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</si>
  <si>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</si>
  <si>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</si>
  <si>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</si>
  <si>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</si>
  <si>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</si>
  <si>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</si>
  <si>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</si>
  <si>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</si>
  <si>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</si>
  <si>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</si>
  <si>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</si>
  <si>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</si>
  <si>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</si>
  <si>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</si>
  <si>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</si>
  <si>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</si>
  <si>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</si>
  <si>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</si>
  <si>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</si>
  <si>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</si>
  <si>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</si>
  <si>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</si>
  <si>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</si>
  <si>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</si>
  <si>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</si>
  <si>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</si>
  <si>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</si>
  <si>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</si>
  <si>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</si>
  <si>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</si>
  <si>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</si>
  <si>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</si>
  <si>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</si>
  <si>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</si>
  <si>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</si>
  <si>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</si>
  <si>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</si>
  <si>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</si>
  <si>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</si>
  <si>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</si>
  <si>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</si>
  <si>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</si>
  <si>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</si>
  <si>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</si>
  <si>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</si>
  <si>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</si>
  <si>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</si>
  <si>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</si>
  <si>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</si>
  <si>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</si>
  <si>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</si>
  <si>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</si>
  <si>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</si>
  <si>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</si>
  <si>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</si>
  <si>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</si>
  <si>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</si>
  <si>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</si>
  <si>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</si>
  <si>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</si>
  <si>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</si>
  <si>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</si>
  <si>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</si>
  <si>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</si>
  <si>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</si>
  <si>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</si>
  <si>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</si>
  <si>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</si>
  <si>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</si>
  <si>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</si>
  <si>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</si>
  <si>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</si>
  <si>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</si>
  <si>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</si>
  <si>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</si>
  <si>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</si>
  <si>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</si>
  <si>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</si>
  <si>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</si>
  <si>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</si>
  <si>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</si>
  <si>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</si>
  <si>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</si>
  <si>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</si>
  <si>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</si>
  <si>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</si>
  <si>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</si>
  <si>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</si>
  <si>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</si>
  <si>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</si>
  <si>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</si>
  <si>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</si>
  <si>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</si>
  <si>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</si>
  <si>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</si>
  <si>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</si>
  <si>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</si>
  <si>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</si>
  <si>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</si>
  <si>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</si>
  <si>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</si>
  <si>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</si>
  <si>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</si>
  <si>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</si>
  <si>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</si>
  <si>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</si>
  <si>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</si>
  <si>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</si>
  <si>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</si>
  <si>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</si>
  <si>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</si>
  <si>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</si>
  <si>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</si>
  <si>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</si>
  <si>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</si>
  <si>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</si>
  <si>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</si>
  <si>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</si>
  <si>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</si>
  <si>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</si>
  <si>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</si>
  <si>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</si>
  <si>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</si>
  <si>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</si>
  <si>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</si>
  <si>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</si>
  <si>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</si>
  <si>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</si>
  <si>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</si>
  <si>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</si>
  <si>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</si>
  <si>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</si>
  <si>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</si>
  <si>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</si>
  <si>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</si>
  <si>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</si>
  <si>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</si>
  <si>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</si>
  <si>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</si>
  <si>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</si>
  <si>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</si>
  <si>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</si>
  <si>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</si>
  <si>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</si>
  <si>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</si>
  <si>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</si>
  <si>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</si>
  <si>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</si>
  <si>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</si>
  <si>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</si>
  <si>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</si>
  <si>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</si>
  <si>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</si>
  <si>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</si>
  <si>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</si>
  <si>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</si>
  <si>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</si>
  <si>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</si>
  <si>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</si>
  <si>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</si>
  <si>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</si>
  <si>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</si>
  <si>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</si>
  <si>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</si>
  <si>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</si>
  <si>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</si>
  <si>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</si>
  <si>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</si>
  <si>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</si>
  <si>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</si>
  <si>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</si>
  <si>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</si>
  <si>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</si>
  <si>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</si>
  <si>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</si>
  <si>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</si>
  <si>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</si>
  <si>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</si>
  <si>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</si>
  <si>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</si>
  <si>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</si>
  <si>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</si>
  <si>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</si>
  <si>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</si>
  <si>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</si>
  <si>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</si>
  <si>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</si>
  <si>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</si>
  <si>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</si>
  <si>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</si>
  <si>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</si>
  <si>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</si>
  <si>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</si>
  <si>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</si>
  <si>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</si>
  <si>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</si>
  <si>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</si>
  <si>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</si>
  <si>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</si>
  <si>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</si>
  <si>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</si>
  <si>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</si>
  <si>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</si>
  <si>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</si>
  <si>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</si>
  <si>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</si>
  <si>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</si>
  <si>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</si>
  <si>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</si>
  <si>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</si>
  <si>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</si>
  <si>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</si>
  <si>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</si>
  <si>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</si>
  <si>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</si>
  <si>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</si>
  <si>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</si>
  <si>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</si>
  <si>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</si>
  <si>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</si>
  <si>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</si>
  <si>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</si>
  <si>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</si>
  <si>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</si>
  <si>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</si>
  <si>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</si>
  <si>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</si>
  <si>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</si>
  <si>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</si>
  <si>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</si>
  <si>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</si>
  <si>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</si>
  <si>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</si>
  <si>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</si>
  <si>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</si>
  <si>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</si>
  <si>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</si>
  <si>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</si>
  <si>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</si>
  <si>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</si>
  <si>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</si>
  <si>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</si>
  <si>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</si>
  <si>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</si>
  <si>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</si>
  <si>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</si>
  <si>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</si>
  <si>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</si>
  <si>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</si>
  <si>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</si>
  <si>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</si>
  <si>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</si>
  <si>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</si>
  <si>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</si>
  <si>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</si>
  <si>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</si>
  <si>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</si>
  <si>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</si>
  <si>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</si>
  <si>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</si>
  <si>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</si>
  <si>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</si>
  <si>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</si>
  <si>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</si>
  <si>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</si>
  <si>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</si>
  <si>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</si>
  <si>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</si>
  <si>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</si>
  <si>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</si>
  <si>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</si>
  <si>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</si>
  <si>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</si>
  <si>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</si>
  <si>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</si>
  <si>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</si>
  <si>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</si>
  <si>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</si>
  <si>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</si>
  <si>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</si>
  <si>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</si>
  <si>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</si>
  <si>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</si>
  <si>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</si>
  <si>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</si>
  <si>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</si>
  <si>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</si>
  <si>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</si>
  <si>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</si>
  <si>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</si>
  <si>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</si>
  <si>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</si>
  <si>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</si>
  <si>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</si>
  <si>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</si>
  <si>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</si>
  <si>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</si>
  <si>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</si>
  <si>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</si>
  <si>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</si>
  <si>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</si>
  <si>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</si>
  <si>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</si>
  <si>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</si>
  <si>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</si>
  <si>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</si>
  <si>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</si>
  <si>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</si>
  <si>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</si>
  <si>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</si>
  <si>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</si>
  <si>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</si>
  <si>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</si>
  <si>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</si>
  <si>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</si>
  <si>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</si>
  <si>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</si>
  <si>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</si>
  <si>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</si>
  <si>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</si>
  <si>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</si>
  <si>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</si>
  <si>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</si>
  <si>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</si>
  <si>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</si>
  <si>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</si>
  <si>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</si>
  <si>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</si>
  <si>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</si>
  <si>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</si>
  <si>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</si>
  <si>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</si>
  <si>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</si>
  <si>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</si>
  <si>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</si>
  <si>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</si>
  <si>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</si>
  <si>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</si>
  <si>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</si>
  <si>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</si>
  <si>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</si>
  <si>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</si>
  <si>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</si>
  <si>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</si>
  <si>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</si>
  <si>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</si>
  <si>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</si>
  <si>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</si>
  <si>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</si>
  <si>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</si>
  <si>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</si>
  <si>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</si>
  <si>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</si>
  <si>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</si>
  <si>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</si>
  <si>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</si>
  <si>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</si>
  <si>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</si>
  <si>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</si>
  <si>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</si>
  <si>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</si>
  <si>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</si>
  <si>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</si>
  <si>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</si>
  <si>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</si>
  <si>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</si>
  <si>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</si>
  <si>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</si>
  <si>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</si>
  <si>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</si>
  <si>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</si>
  <si>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</si>
  <si>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</si>
  <si>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</si>
  <si>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</si>
  <si>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</si>
  <si>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</si>
  <si>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</si>
  <si>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</si>
  <si>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</si>
  <si>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</si>
  <si>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</si>
  <si>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</si>
  <si>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</si>
  <si>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</si>
  <si>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</si>
  <si>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</si>
  <si>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</si>
  <si>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</si>
  <si>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</si>
  <si>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</si>
  <si>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</si>
  <si>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</si>
  <si>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</si>
  <si>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</si>
  <si>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</si>
  <si>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</si>
  <si>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</si>
  <si>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</si>
  <si>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</si>
  <si>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</si>
  <si>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</si>
  <si>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</si>
  <si>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</si>
  <si>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</si>
  <si>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</si>
  <si>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</si>
  <si>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</si>
  <si>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</si>
  <si>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</si>
  <si>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</si>
  <si>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</si>
  <si>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</si>
  <si>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</si>
  <si>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</si>
  <si>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</si>
  <si>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</si>
  <si>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</si>
  <si>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</si>
  <si>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</si>
  <si>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</si>
  <si>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</si>
  <si>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</si>
  <si>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</si>
  <si>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</si>
  <si>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</si>
  <si>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</si>
  <si>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</si>
  <si>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</si>
  <si>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</si>
  <si>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</si>
  <si>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</si>
  <si>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</si>
  <si>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</si>
  <si>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</si>
  <si>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</si>
  <si>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</si>
  <si>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</si>
  <si>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</si>
  <si>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</si>
  <si>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</si>
  <si>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</si>
  <si>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</si>
  <si>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</si>
  <si>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</si>
  <si>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</si>
  <si>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</si>
  <si>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</si>
  <si>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</si>
  <si>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</si>
  <si>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</si>
  <si>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</si>
  <si>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</si>
  <si>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</si>
  <si>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</si>
  <si>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</si>
  <si>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</si>
  <si>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</si>
  <si>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</si>
  <si>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</si>
  <si>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</si>
  <si>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</si>
  <si>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</si>
  <si>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</si>
  <si>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</si>
  <si>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</si>
  <si>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</si>
  <si>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</si>
  <si>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</si>
  <si>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</si>
  <si>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</si>
  <si>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</si>
  <si>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</si>
  <si>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</si>
  <si>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</si>
  <si>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</si>
  <si>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</si>
  <si>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</si>
  <si>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</si>
  <si>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</si>
  <si>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</si>
  <si>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</si>
  <si>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</si>
  <si>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</si>
  <si>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</si>
  <si>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</si>
  <si>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</si>
  <si>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</si>
  <si>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</si>
  <si>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</si>
  <si>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</si>
  <si>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</si>
  <si>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</si>
  <si>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</si>
  <si>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</si>
  <si>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</si>
  <si>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</si>
  <si>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</si>
  <si>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</si>
  <si>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</si>
  <si>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</si>
  <si>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</si>
  <si>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</si>
  <si>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</si>
  <si>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</si>
  <si>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</si>
  <si>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</si>
  <si>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</si>
  <si>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</si>
  <si>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</si>
  <si>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</si>
  <si>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</si>
  <si>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</si>
  <si>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</si>
  <si>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</si>
  <si>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</si>
  <si>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</si>
  <si>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</si>
  <si>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</si>
  <si>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</si>
  <si>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</si>
  <si>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</si>
  <si>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</si>
  <si>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</si>
  <si>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</si>
  <si>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</si>
  <si>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</si>
  <si>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</si>
  <si>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</si>
  <si>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</si>
  <si>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</si>
  <si>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</si>
  <si>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</si>
  <si>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</si>
  <si>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</si>
  <si>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</si>
  <si>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</si>
  <si>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</si>
  <si>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</si>
  <si>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</si>
  <si>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</si>
  <si>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</si>
  <si>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</si>
  <si>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</si>
  <si>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</si>
  <si>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</si>
  <si>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</si>
  <si>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</si>
  <si>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</si>
  <si>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</si>
  <si>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</si>
  <si>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</si>
  <si>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</si>
  <si>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</si>
  <si>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</si>
  <si>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</si>
  <si>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</si>
  <si>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</si>
  <si>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</si>
  <si>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</si>
  <si>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</si>
  <si>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</si>
  <si>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</si>
  <si>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</si>
  <si>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</si>
  <si>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</si>
  <si>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</si>
  <si>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</si>
  <si>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</si>
  <si>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</si>
  <si>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</si>
  <si>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</si>
  <si>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</si>
  <si>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</si>
  <si>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</si>
  <si>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</si>
  <si>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</si>
  <si>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</si>
  <si>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</si>
  <si>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</si>
  <si>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</si>
  <si>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</si>
  <si>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</si>
  <si>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</si>
  <si>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</si>
  <si>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</si>
  <si>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</si>
  <si>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</si>
  <si>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</si>
  <si>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</si>
  <si>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</si>
  <si>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</si>
  <si>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</si>
  <si>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</si>
  <si>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</si>
  <si>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</si>
  <si>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</si>
  <si>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</si>
  <si>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</si>
  <si>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</si>
  <si>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</si>
  <si>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</si>
  <si>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</si>
  <si>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</si>
  <si>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</si>
  <si>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</si>
  <si>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</si>
  <si>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</si>
  <si>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</si>
  <si>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</si>
  <si>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</si>
  <si>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</si>
  <si>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</si>
  <si>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</si>
  <si>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</si>
  <si>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</si>
  <si>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</si>
  <si>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</si>
  <si>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</si>
  <si>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</si>
  <si>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</si>
  <si>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</si>
  <si>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</si>
  <si>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</si>
  <si>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</si>
  <si>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</si>
  <si>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</si>
  <si>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</si>
  <si>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</si>
  <si>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</si>
  <si>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</si>
  <si>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</si>
  <si>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</si>
  <si>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</si>
  <si>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</si>
  <si>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</si>
  <si>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</si>
  <si>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</si>
  <si>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</si>
  <si>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</si>
  <si>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</si>
  <si>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</si>
  <si>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</si>
  <si>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</si>
  <si>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</si>
  <si>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</si>
  <si>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</si>
  <si>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</si>
  <si>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</si>
  <si>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</si>
  <si>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</si>
  <si>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</si>
  <si>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</si>
  <si>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</si>
  <si>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</si>
  <si>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</si>
  <si>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</si>
  <si>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</si>
  <si>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</si>
  <si>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</si>
  <si>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</si>
  <si>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</si>
  <si>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</si>
  <si>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</si>
  <si>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</si>
  <si>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</si>
  <si>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</si>
  <si>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</si>
  <si>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</si>
  <si>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</si>
  <si>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</si>
  <si>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</si>
  <si>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</si>
  <si>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</si>
  <si>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</si>
  <si>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</si>
  <si>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</si>
  <si>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</si>
  <si>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</si>
  <si>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</si>
  <si>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</si>
  <si>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</si>
  <si>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</si>
  <si>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</si>
  <si>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</si>
  <si>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</si>
  <si>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</si>
  <si>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</si>
  <si>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</si>
  <si>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</si>
  <si>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</si>
  <si>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</si>
  <si>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</si>
  <si>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</si>
  <si>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</si>
  <si>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</si>
  <si>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</si>
  <si>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</si>
  <si>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</si>
  <si>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</si>
  <si>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</si>
  <si>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</si>
  <si>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</si>
  <si>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</si>
  <si>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</si>
  <si>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</si>
  <si>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</si>
  <si>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</si>
  <si>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</si>
  <si>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</si>
  <si>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</si>
  <si>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</si>
  <si>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</si>
  <si>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</si>
  <si>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</si>
  <si>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</si>
  <si>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</si>
  <si>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</si>
  <si>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</si>
  <si>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</si>
  <si>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</si>
  <si>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</si>
  <si>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</si>
  <si>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</si>
  <si>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</si>
  <si>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</si>
  <si>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</si>
  <si>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</si>
  <si>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</si>
  <si>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</si>
  <si>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</si>
  <si>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</si>
  <si>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</si>
  <si>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</si>
  <si>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</si>
  <si>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</si>
  <si>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</si>
  <si>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</si>
  <si>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</si>
  <si>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</si>
  <si>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</si>
  <si>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</si>
  <si>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</si>
  <si>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</si>
  <si>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</si>
  <si>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</si>
  <si>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</si>
  <si>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</si>
  <si>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</si>
  <si>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</si>
  <si>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</si>
  <si>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</si>
  <si>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</si>
  <si>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</si>
  <si>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</si>
  <si>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</si>
  <si>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</si>
  <si>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</si>
  <si>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</si>
  <si>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</si>
  <si>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</si>
  <si>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</si>
  <si>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</si>
  <si>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</si>
  <si>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</si>
  <si>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</si>
  <si>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</si>
  <si>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</si>
  <si>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</si>
  <si>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</si>
  <si>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</si>
  <si>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</si>
  <si>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</si>
  <si>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</si>
  <si>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</si>
  <si>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</si>
  <si>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</si>
  <si>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</si>
  <si>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</si>
  <si>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</si>
  <si>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</si>
  <si>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</si>
  <si>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</si>
  <si>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</si>
  <si>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</si>
  <si>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</si>
  <si>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</si>
  <si>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</si>
  <si>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</si>
  <si>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</si>
  <si>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</si>
  <si>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</si>
  <si>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</si>
  <si>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</si>
  <si>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</si>
  <si>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</si>
  <si>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</si>
  <si>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</si>
  <si>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</si>
  <si>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</si>
  <si>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</si>
  <si>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</si>
  <si>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</si>
  <si>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</si>
  <si>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</si>
  <si>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</si>
  <si>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</si>
  <si>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</si>
  <si>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</si>
  <si>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</si>
  <si>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</si>
  <si>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</si>
  <si>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</si>
  <si>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</si>
  <si>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</si>
  <si>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</si>
  <si>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</si>
  <si>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</si>
  <si>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</si>
  <si>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</si>
  <si>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</si>
  <si>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</si>
  <si>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</si>
  <si>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</si>
  <si>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</si>
  <si>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</si>
  <si>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</si>
  <si>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</si>
  <si>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</si>
  <si>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</si>
  <si>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</si>
  <si>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</si>
  <si>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</si>
  <si>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</si>
  <si>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</si>
  <si>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</si>
  <si>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</si>
  <si>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</si>
  <si>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</si>
  <si>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</si>
  <si>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</si>
  <si>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</si>
  <si>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</si>
  <si>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</si>
  <si>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</si>
  <si>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</si>
  <si>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</si>
  <si>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</si>
  <si>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</si>
  <si>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</si>
  <si>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</si>
  <si>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</si>
  <si>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</si>
  <si>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</si>
  <si>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</si>
  <si>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</si>
  <si>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</si>
  <si>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</si>
  <si>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</si>
  <si>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</si>
  <si>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</si>
  <si>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</si>
  <si>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</si>
  <si>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</si>
  <si>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</si>
  <si>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</si>
  <si>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</si>
  <si>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</si>
  <si>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</si>
  <si>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</si>
  <si>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</si>
  <si>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</si>
  <si>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</si>
  <si>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</si>
  <si>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</si>
  <si>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</si>
  <si>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</si>
  <si>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</si>
  <si>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</si>
  <si>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</si>
  <si>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</si>
  <si>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</si>
  <si>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</si>
  <si>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</si>
  <si>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</si>
  <si>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</si>
  <si>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</si>
  <si>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</si>
  <si>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</si>
  <si>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</si>
  <si>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</si>
  <si>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</si>
  <si>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</si>
  <si>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</si>
  <si>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</si>
  <si>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</si>
  <si>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</si>
  <si>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</si>
  <si>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</si>
  <si>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</si>
  <si>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</si>
  <si>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</si>
  <si>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</si>
  <si>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</si>
  <si>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</si>
  <si>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</si>
  <si>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</si>
  <si>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</si>
  <si>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</si>
  <si>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</si>
  <si>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</si>
  <si>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</si>
  <si>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</si>
  <si>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</si>
  <si>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</si>
  <si>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</si>
  <si>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</si>
  <si>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</si>
  <si>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</si>
  <si>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</si>
  <si>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</si>
  <si>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</si>
  <si>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</si>
  <si>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</si>
  <si>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</si>
  <si>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</si>
  <si>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</si>
  <si>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</si>
  <si>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</si>
  <si>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</si>
  <si>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</si>
  <si>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</si>
  <si>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</si>
  <si>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</si>
  <si>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</si>
  <si>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</si>
  <si>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</si>
  <si>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</si>
  <si>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</si>
  <si>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</si>
  <si>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</si>
  <si>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</si>
  <si>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</si>
  <si>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</si>
  <si>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</si>
  <si>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</si>
  <si>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</si>
  <si>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</si>
  <si>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</si>
  <si>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</si>
  <si>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</si>
  <si>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</si>
  <si>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</si>
  <si>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</si>
  <si>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</si>
  <si>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</si>
  <si>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</si>
  <si>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</si>
  <si>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</si>
  <si>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</si>
  <si>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</si>
  <si>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</si>
  <si>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</si>
  <si>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</si>
  <si>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</si>
  <si>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</si>
  <si>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</si>
  <si>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</si>
  <si>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</si>
  <si>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</si>
  <si>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</si>
  <si>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</si>
  <si>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</si>
  <si>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</si>
  <si>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</si>
  <si>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</si>
  <si>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</si>
  <si>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</si>
  <si>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</si>
  <si>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</si>
  <si>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</si>
  <si>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</si>
  <si>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</si>
  <si>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</si>
  <si>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</si>
  <si>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</si>
  <si>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</si>
  <si>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</si>
  <si>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</si>
  <si>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</si>
  <si>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</si>
  <si>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</si>
  <si>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</si>
  <si>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</si>
  <si>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</si>
  <si>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</si>
  <si>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</si>
  <si>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</si>
  <si>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</si>
  <si>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</si>
  <si>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</si>
  <si>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</si>
  <si>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</si>
  <si>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</si>
  <si>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</si>
  <si>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</si>
  <si>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</si>
  <si>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</si>
  <si>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</si>
  <si>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</si>
  <si>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</si>
  <si>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</si>
  <si>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</si>
  <si>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</si>
  <si>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</si>
  <si>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</si>
  <si>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</si>
  <si>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</si>
  <si>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</si>
  <si>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</si>
  <si>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</si>
  <si>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</si>
  <si>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</si>
  <si>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</si>
  <si>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</si>
  <si>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</si>
  <si>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</si>
  <si>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</si>
  <si>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</si>
  <si>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</si>
  <si>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</si>
  <si>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</si>
  <si>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</si>
  <si>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</si>
  <si>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</si>
  <si>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</si>
  <si>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</si>
  <si>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</si>
  <si>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</si>
  <si>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</si>
  <si>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</si>
  <si>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</si>
  <si>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</si>
  <si>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</si>
  <si>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</si>
  <si>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</si>
  <si>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</si>
  <si>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</si>
  <si>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</si>
  <si>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</si>
  <si>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</si>
  <si>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</si>
  <si>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</si>
  <si>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</si>
  <si>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</si>
  <si>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</si>
  <si>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</si>
  <si>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</si>
  <si>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</si>
  <si>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</si>
  <si>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</si>
  <si>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</si>
  <si>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</si>
  <si>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</si>
  <si>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</si>
  <si>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</si>
  <si>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</si>
  <si>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</si>
  <si>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</si>
  <si>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</si>
  <si>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</si>
  <si>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</si>
  <si>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</si>
  <si>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</si>
  <si>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</si>
  <si>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</si>
  <si>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</si>
  <si>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</si>
  <si>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</si>
  <si>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</si>
  <si>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</si>
  <si>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</si>
  <si>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</si>
  <si>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</si>
  <si>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</si>
  <si>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</si>
  <si>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</si>
  <si>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</si>
  <si>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</si>
  <si>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</si>
  <si>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</si>
  <si>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</si>
  <si>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</si>
  <si>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</si>
  <si>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</si>
  <si>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</si>
  <si>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</si>
  <si>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</si>
  <si>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</si>
  <si>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</si>
  <si>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</si>
  <si>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</si>
  <si>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</si>
  <si>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</si>
  <si>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</si>
  <si>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</si>
  <si>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</si>
  <si>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</si>
  <si>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</si>
  <si>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</si>
  <si>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</si>
  <si>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</si>
  <si>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</si>
  <si>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</si>
  <si>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</si>
  <si>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</si>
  <si>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</si>
  <si>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</si>
  <si>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</si>
  <si>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</si>
  <si>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</si>
  <si>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</si>
  <si>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</si>
  <si>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</si>
  <si>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</si>
  <si>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</si>
  <si>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</si>
  <si>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</si>
  <si>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</si>
  <si>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</si>
  <si>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</si>
  <si>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</si>
  <si>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</si>
  <si>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</si>
  <si>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</si>
  <si>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</si>
  <si>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</si>
  <si>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</si>
  <si>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</si>
  <si>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</si>
  <si>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</si>
  <si>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</si>
  <si>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</si>
  <si>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</si>
  <si>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</si>
  <si>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</si>
  <si>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</si>
  <si>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</si>
  <si>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</si>
  <si>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</si>
  <si>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</si>
  <si>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</si>
  <si>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</si>
  <si>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</si>
  <si>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</si>
  <si>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</si>
  <si>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</si>
  <si>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</si>
  <si>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</si>
  <si>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</si>
  <si>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</si>
  <si>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</si>
  <si>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</si>
  <si>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</si>
  <si>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</si>
  <si>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</si>
  <si>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</si>
  <si>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</si>
  <si>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</si>
  <si>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</si>
  <si>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</si>
  <si>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</si>
  <si>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</si>
  <si>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</si>
  <si>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</si>
  <si>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</si>
  <si>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</si>
  <si>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</si>
  <si>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</si>
  <si>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</si>
  <si>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</si>
  <si>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</si>
  <si>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</si>
  <si>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</si>
  <si>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</si>
  <si>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</si>
  <si>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</si>
  <si>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</si>
  <si>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</si>
  <si>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</si>
  <si>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</si>
  <si>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</si>
  <si>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</si>
  <si>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</si>
  <si>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</si>
  <si>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</si>
  <si>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</si>
  <si>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</si>
  <si>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</si>
  <si>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</si>
  <si>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</si>
  <si>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</si>
  <si>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</si>
  <si>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</si>
  <si>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</si>
  <si>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</si>
  <si>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</si>
  <si>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</si>
  <si>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</si>
  <si>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</si>
  <si>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</si>
  <si>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</si>
  <si>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</si>
  <si>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</si>
  <si>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</si>
  <si>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</si>
  <si>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</si>
  <si>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</si>
  <si>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</si>
  <si>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</si>
  <si>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</si>
  <si>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</si>
  <si>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</si>
  <si>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</si>
  <si>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</si>
  <si>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</si>
  <si>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</si>
  <si>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</si>
  <si>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</si>
  <si>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</si>
  <si>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</si>
  <si>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</si>
  <si>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</si>
  <si>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</si>
  <si>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</si>
  <si>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</si>
  <si>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</si>
  <si>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</si>
  <si>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</si>
  <si>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</si>
  <si>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</si>
  <si>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</si>
  <si>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</si>
  <si>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</si>
  <si>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</si>
  <si>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</si>
  <si>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</si>
  <si>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</si>
  <si>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</si>
  <si>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</si>
  <si>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</si>
  <si>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</si>
  <si>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</si>
  <si>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</si>
  <si>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</si>
  <si>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</si>
  <si>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</si>
  <si>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</si>
  <si>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</si>
  <si>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</si>
  <si>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</si>
  <si>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</si>
  <si>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</si>
  <si>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</si>
  <si>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</si>
  <si>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</si>
  <si>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</si>
  <si>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</si>
  <si>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</si>
  <si>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</si>
  <si>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</si>
  <si>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</si>
  <si>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</si>
  <si>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</si>
  <si>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</si>
  <si>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</si>
  <si>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</si>
  <si>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</si>
  <si>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</si>
  <si>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</si>
  <si>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</si>
  <si>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</si>
  <si>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</si>
  <si>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</si>
  <si>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</si>
  <si>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</si>
  <si>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</si>
  <si>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</si>
  <si>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</si>
  <si>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</si>
  <si>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</si>
  <si>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</si>
  <si>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</si>
  <si>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</si>
  <si>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</si>
  <si>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</si>
  <si>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</si>
  <si>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</si>
  <si>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</si>
  <si>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</si>
  <si>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</si>
  <si>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</si>
  <si>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</si>
  <si>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</si>
  <si>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</si>
  <si>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</si>
  <si>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</si>
  <si>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</si>
  <si>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</si>
  <si>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</si>
  <si>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</si>
  <si>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</si>
  <si>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</si>
  <si>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</si>
  <si>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</si>
  <si>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</si>
  <si>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</si>
  <si>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</si>
  <si>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</si>
  <si>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</si>
  <si>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</si>
  <si>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</si>
  <si>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</si>
  <si>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</si>
  <si>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</si>
  <si>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</si>
  <si>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</si>
  <si>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</si>
  <si>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</si>
  <si>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</si>
  <si>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</si>
  <si>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</si>
  <si>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</si>
  <si>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</si>
  <si>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</si>
  <si>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</si>
  <si>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</si>
  <si>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</si>
  <si>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</si>
  <si>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</si>
  <si>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</si>
  <si>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</si>
  <si>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</si>
  <si>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</si>
  <si>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</si>
  <si>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</si>
  <si>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</si>
  <si>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</si>
  <si>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</si>
  <si>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</si>
  <si>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</si>
  <si>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</si>
  <si>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</si>
  <si>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</si>
  <si>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</si>
  <si>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</si>
  <si>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</si>
  <si>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</si>
  <si>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</si>
  <si>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</si>
  <si>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</si>
  <si>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</si>
  <si>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</si>
  <si>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</si>
  <si>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</si>
  <si>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</si>
  <si>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</si>
  <si>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</si>
  <si>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</si>
  <si>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</si>
  <si>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</si>
  <si>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</si>
  <si>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</si>
  <si>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</si>
  <si>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</si>
  <si>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</si>
  <si>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</si>
  <si>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</si>
  <si>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</si>
  <si>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</si>
  <si>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</si>
  <si>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</si>
  <si>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</si>
  <si>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</si>
  <si>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</si>
  <si>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</si>
  <si>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</si>
  <si>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</si>
  <si>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</si>
  <si>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</si>
  <si>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</si>
  <si>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</si>
  <si>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</si>
  <si>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</si>
  <si>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</si>
  <si>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</si>
  <si>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</si>
  <si>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</si>
  <si>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</si>
  <si>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</si>
  <si>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</si>
  <si>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</si>
  <si>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</si>
  <si>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</si>
  <si>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</si>
  <si>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</si>
  <si>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</si>
  <si>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</si>
  <si>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</si>
  <si>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</si>
  <si>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</si>
  <si>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</si>
  <si>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</si>
  <si>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</si>
  <si>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</si>
  <si>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</si>
  <si>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</si>
  <si>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</si>
  <si>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</si>
  <si>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</si>
  <si>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</si>
  <si>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</si>
  <si>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</si>
  <si>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</si>
  <si>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</si>
  <si>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</si>
  <si>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</si>
  <si>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</si>
  <si>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</si>
  <si>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</si>
  <si>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</si>
  <si>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</si>
  <si>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</si>
  <si>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</si>
  <si>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</si>
  <si>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</si>
  <si>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</si>
  <si>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</si>
  <si>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</si>
  <si>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</si>
  <si>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</si>
  <si>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</si>
  <si>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</si>
  <si>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</si>
  <si>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</si>
  <si>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</si>
  <si>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</si>
  <si>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</si>
  <si>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</si>
  <si>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</si>
  <si>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</si>
  <si>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</si>
  <si>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</si>
  <si>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</si>
  <si>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</si>
  <si>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</si>
  <si>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</si>
  <si>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</si>
  <si>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</si>
  <si>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</si>
  <si>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</si>
  <si>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</si>
  <si>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</si>
  <si>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</si>
  <si>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</si>
  <si>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</si>
  <si>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</si>
  <si>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</si>
  <si>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</si>
  <si>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</si>
  <si>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</si>
  <si>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</si>
  <si>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</si>
  <si>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</si>
  <si>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</si>
  <si>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</si>
  <si>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</si>
  <si>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</si>
  <si>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</si>
  <si>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</si>
  <si>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</si>
  <si>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</si>
  <si>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</si>
  <si>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</si>
  <si>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</si>
  <si>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</si>
  <si>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</si>
  <si>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</si>
  <si>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</si>
  <si>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</si>
  <si>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</si>
  <si>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</si>
  <si>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</si>
  <si>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</si>
  <si>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</si>
  <si>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</si>
  <si>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</si>
  <si>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</si>
  <si>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</si>
  <si>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</si>
  <si>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</si>
  <si>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</si>
  <si>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</si>
  <si>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</si>
  <si>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</si>
  <si>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</si>
  <si>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</si>
  <si>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</si>
  <si>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</si>
  <si>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</si>
  <si>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</si>
  <si>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</si>
  <si>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</si>
  <si>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</si>
  <si>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</si>
  <si>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</si>
  <si>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</si>
  <si>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</si>
  <si>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</si>
  <si>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</si>
  <si>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</si>
  <si>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</si>
  <si>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</si>
  <si>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</si>
  <si>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</si>
  <si>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</si>
  <si>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</si>
  <si>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</si>
  <si>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</si>
  <si>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</si>
  <si>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</si>
  <si>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</si>
  <si>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</si>
  <si>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</si>
  <si>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</si>
  <si>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</si>
  <si>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</si>
  <si>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</si>
  <si>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</si>
  <si>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</si>
  <si>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</si>
  <si>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</si>
  <si>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</si>
  <si>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</si>
  <si>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</si>
  <si>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</si>
  <si>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</si>
  <si>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</si>
  <si>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</si>
  <si>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</si>
  <si>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</si>
  <si>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</si>
  <si>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</si>
  <si>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</si>
  <si>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</si>
  <si>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</si>
  <si>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</si>
  <si>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</si>
  <si>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</si>
  <si>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</si>
  <si>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</si>
  <si>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</si>
  <si>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</si>
  <si>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</si>
  <si>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</si>
  <si>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</si>
  <si>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</si>
  <si>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</si>
  <si>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</si>
  <si>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</si>
  <si>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</si>
  <si>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</si>
  <si>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</si>
  <si>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</si>
  <si>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</si>
  <si>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</si>
  <si>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</si>
  <si>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</si>
  <si>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</si>
  <si>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</si>
  <si>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</si>
  <si>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</si>
  <si>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</si>
  <si>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</si>
  <si>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</si>
  <si>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</si>
  <si>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</si>
  <si>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</si>
  <si>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</si>
  <si>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</si>
  <si>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</si>
  <si>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</si>
  <si>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</si>
  <si>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</si>
  <si>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</si>
  <si>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</si>
  <si>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</si>
  <si>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</si>
  <si>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</si>
  <si>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</si>
  <si>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</si>
  <si>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</si>
  <si>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</si>
  <si>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</si>
  <si>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</si>
  <si>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</si>
  <si>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</si>
  <si>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</si>
  <si>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</si>
  <si>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</si>
  <si>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</si>
  <si>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</si>
  <si>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</si>
  <si>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</si>
  <si>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</si>
  <si>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</si>
  <si>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</si>
  <si>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</si>
  <si>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</si>
  <si>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</si>
  <si>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</si>
  <si>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</si>
  <si>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</si>
  <si>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</si>
  <si>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</si>
  <si>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</si>
  <si>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</si>
  <si>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</si>
  <si>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</si>
  <si>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</si>
  <si>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</si>
  <si>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</si>
  <si>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</si>
  <si>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</si>
  <si>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</si>
  <si>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</si>
  <si>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</si>
  <si>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</si>
  <si>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</si>
  <si>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</si>
  <si>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</si>
  <si>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</si>
  <si>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</si>
  <si>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</si>
  <si>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</si>
  <si>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</si>
  <si>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</si>
  <si>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</si>
  <si>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</si>
  <si>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</si>
  <si>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</si>
  <si>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</si>
  <si>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</si>
  <si>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</si>
  <si>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</si>
  <si>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</si>
  <si>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</si>
  <si>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</si>
  <si>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</si>
  <si>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</si>
  <si>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</si>
  <si>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</si>
  <si>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</si>
  <si>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</si>
  <si>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</si>
  <si>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</si>
  <si>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</si>
  <si>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</si>
  <si>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</si>
  <si>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</si>
  <si>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</si>
  <si>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</si>
  <si>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</si>
  <si>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</si>
  <si>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</si>
  <si>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</si>
  <si>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</si>
  <si>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</si>
  <si>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</si>
  <si>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</si>
  <si>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</si>
  <si>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</si>
  <si>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</si>
  <si>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</si>
  <si>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</si>
  <si>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</si>
  <si>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</si>
  <si>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</si>
  <si>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</si>
  <si>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</si>
  <si>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</si>
  <si>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</si>
  <si>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</si>
  <si>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</si>
  <si>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</si>
  <si>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</si>
  <si>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</si>
  <si>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</si>
  <si>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</si>
  <si>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</si>
  <si>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</si>
  <si>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</si>
  <si>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</si>
  <si>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</si>
  <si>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</si>
  <si>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</si>
  <si>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</si>
  <si>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</si>
  <si>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</si>
  <si>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</si>
  <si>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</si>
  <si>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</si>
  <si>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</si>
  <si>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</si>
  <si>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</si>
  <si>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</si>
  <si>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</si>
  <si>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</si>
  <si>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</si>
  <si>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</si>
  <si>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</si>
  <si>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</si>
  <si>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</si>
  <si>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</si>
  <si>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</si>
  <si>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</si>
  <si>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</si>
  <si>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</si>
  <si>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</si>
  <si>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</si>
  <si>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</si>
  <si>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</si>
  <si>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</si>
  <si>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</si>
  <si>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</si>
  <si>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</si>
  <si>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</si>
  <si>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</si>
  <si>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</si>
  <si>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</si>
  <si>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</si>
  <si>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</si>
  <si>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</si>
  <si>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</si>
  <si>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</si>
  <si>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</si>
  <si>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</si>
  <si>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</si>
  <si>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</si>
  <si>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</si>
  <si>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</si>
  <si>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</si>
  <si>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</si>
  <si>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</si>
  <si>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</si>
  <si>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</si>
  <si>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</si>
  <si>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</si>
  <si>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</si>
  <si>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</si>
  <si>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</si>
  <si>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</si>
  <si>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</si>
  <si>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</si>
  <si>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</si>
  <si>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</si>
  <si>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</si>
  <si>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</si>
  <si>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</si>
  <si>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</si>
  <si>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</si>
  <si>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</si>
  <si>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</si>
  <si>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</si>
  <si>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</si>
  <si>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</si>
  <si>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</si>
  <si>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</si>
  <si>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</si>
  <si>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</si>
  <si>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</si>
  <si>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</si>
  <si>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</si>
  <si>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</si>
  <si>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</si>
  <si>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</si>
  <si>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</si>
  <si>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</si>
  <si>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</si>
  <si>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</si>
  <si>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</si>
  <si>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</si>
  <si>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</si>
  <si>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</si>
  <si>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</si>
  <si>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</si>
  <si>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</si>
  <si>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</si>
  <si>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</si>
  <si>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</si>
  <si>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</si>
  <si>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</si>
  <si>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</si>
  <si>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</si>
  <si>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</si>
  <si>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</si>
  <si>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</si>
  <si>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</si>
  <si>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</si>
  <si>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</si>
  <si>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</si>
  <si>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</si>
  <si>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</si>
  <si>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</si>
  <si>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</si>
  <si>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</si>
  <si>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</si>
  <si>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</si>
  <si>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</si>
  <si>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</si>
  <si>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</si>
  <si>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</si>
  <si>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</si>
  <si>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</si>
  <si>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</si>
  <si>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</si>
  <si>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</si>
  <si>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</si>
  <si>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</si>
  <si>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</si>
  <si>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</si>
  <si>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</si>
  <si>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</si>
  <si>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</si>
  <si>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</si>
  <si>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</si>
  <si>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</si>
  <si>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</si>
  <si>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</si>
  <si>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</si>
  <si>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</si>
  <si>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</si>
  <si>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</si>
  <si>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</si>
  <si>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</si>
  <si>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</si>
  <si>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</si>
  <si>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</si>
  <si>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</si>
  <si>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</si>
  <si>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</si>
  <si>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</si>
  <si>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</si>
  <si>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</si>
  <si>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</si>
  <si>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</si>
  <si>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</si>
  <si>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</si>
  <si>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</si>
  <si>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</si>
  <si>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</si>
  <si>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</si>
  <si>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</si>
  <si>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</si>
  <si>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</si>
  <si>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</si>
  <si>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</si>
  <si>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</si>
  <si>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</si>
  <si>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</si>
  <si>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</si>
  <si>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</si>
  <si>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</si>
  <si>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</si>
  <si>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</si>
  <si>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</si>
  <si>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</si>
  <si>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</si>
  <si>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</si>
  <si>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</si>
  <si>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</si>
  <si>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</si>
  <si>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</si>
  <si>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</si>
  <si>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</si>
  <si>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</si>
  <si>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</si>
  <si>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</si>
  <si>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</si>
  <si>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</si>
  <si>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</si>
  <si>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</si>
  <si>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</si>
  <si>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</si>
  <si>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</si>
  <si>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</si>
  <si>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</si>
  <si>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</si>
  <si>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</si>
  <si>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</si>
  <si>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</si>
  <si>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</si>
  <si>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</si>
  <si>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</si>
  <si>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</si>
  <si>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</si>
  <si>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</si>
  <si>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</si>
  <si>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</si>
  <si>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</si>
  <si>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</si>
  <si>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</si>
  <si>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</si>
  <si>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</si>
  <si>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</si>
  <si>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</si>
  <si>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</si>
  <si>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</si>
  <si>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</si>
  <si>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</si>
  <si>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</si>
  <si>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</si>
  <si>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</si>
  <si>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</si>
  <si>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</si>
  <si>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</si>
  <si>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</si>
  <si>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</si>
  <si>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</si>
  <si>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</si>
  <si>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</si>
  <si>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</si>
  <si>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</si>
  <si>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</si>
  <si>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</si>
  <si>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</si>
  <si>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</si>
  <si>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</si>
  <si>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</si>
  <si>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</si>
  <si>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</si>
  <si>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</si>
  <si>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</si>
  <si>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</si>
  <si>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</si>
  <si>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</si>
  <si>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</si>
  <si>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</si>
  <si>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</si>
  <si>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</si>
  <si>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</si>
  <si>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</si>
  <si>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</si>
  <si>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</si>
  <si>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</si>
  <si>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</si>
  <si>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</si>
  <si>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</si>
  <si>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</si>
  <si>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</si>
  <si>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</si>
  <si>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</si>
  <si>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</si>
  <si>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</si>
  <si>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</si>
  <si>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</si>
  <si>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</si>
  <si>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</si>
  <si>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</si>
  <si>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</si>
  <si>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</si>
  <si>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</si>
  <si>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</si>
  <si>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</si>
  <si>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</si>
  <si>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</si>
  <si>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</si>
  <si>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</si>
  <si>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</si>
  <si>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</si>
  <si>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</si>
  <si>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</si>
  <si>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</si>
  <si>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</si>
  <si>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</si>
  <si>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</si>
  <si>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</si>
  <si>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</si>
  <si>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</si>
  <si>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</si>
  <si>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</si>
  <si>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</si>
  <si>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</si>
  <si>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</si>
  <si>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</si>
  <si>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</si>
  <si>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</si>
  <si>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</si>
  <si>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</si>
  <si>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</si>
  <si>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</si>
  <si>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</si>
  <si>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</si>
  <si>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</si>
  <si>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</si>
  <si>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</si>
  <si>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</si>
  <si>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</si>
  <si>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</si>
  <si>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</si>
  <si>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</si>
  <si>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</si>
  <si>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</si>
  <si>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</si>
  <si>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</si>
  <si>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</si>
  <si>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</si>
  <si>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</si>
  <si>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</si>
  <si>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</si>
  <si>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</si>
  <si>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</si>
  <si>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</si>
  <si>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</si>
  <si>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</si>
  <si>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</si>
  <si>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</si>
  <si>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</si>
  <si>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</si>
  <si>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</si>
  <si>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</si>
  <si>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</si>
  <si>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</si>
  <si>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</si>
  <si>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</si>
  <si>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</si>
  <si>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</si>
  <si>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</si>
  <si>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</si>
  <si>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</si>
  <si>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</si>
  <si>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</si>
  <si>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</si>
  <si>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</si>
  <si>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</si>
  <si>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</si>
  <si>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</si>
  <si>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</si>
  <si>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</si>
  <si>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</si>
  <si>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</si>
  <si>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</si>
  <si>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</si>
  <si>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</si>
  <si>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</si>
  <si>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</si>
  <si>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</si>
  <si>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</si>
  <si>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</si>
  <si>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</si>
  <si>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</si>
  <si>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</si>
  <si>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</si>
  <si>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</si>
  <si>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</si>
  <si>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</si>
  <si>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</si>
  <si>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</si>
  <si>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</si>
  <si>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</si>
  <si>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</si>
  <si>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</si>
  <si>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</si>
  <si>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</si>
  <si>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</si>
  <si>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</si>
  <si>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</si>
  <si>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</si>
  <si>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</si>
  <si>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</si>
  <si>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</si>
  <si>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</si>
  <si>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</si>
  <si>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</si>
  <si>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</si>
  <si>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</si>
  <si>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</si>
  <si>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</si>
  <si>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</si>
  <si>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</si>
  <si>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</si>
  <si>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</si>
  <si>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</si>
  <si>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</si>
  <si>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</si>
  <si>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</si>
  <si>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</si>
  <si>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</si>
  <si>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</si>
  <si>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</si>
  <si>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</si>
  <si>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</si>
  <si>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</si>
  <si>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</si>
  <si>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</si>
  <si>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</si>
  <si>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</si>
  <si>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</si>
  <si>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</si>
  <si>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</si>
  <si>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</si>
  <si>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</si>
  <si>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</si>
  <si>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</si>
  <si>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</si>
  <si>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</si>
  <si>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</si>
  <si>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</si>
  <si>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</si>
  <si>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</si>
  <si>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</si>
  <si>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</si>
  <si>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</si>
  <si>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</si>
  <si>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</si>
  <si>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</si>
  <si>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</si>
  <si>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</si>
  <si>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</si>
  <si>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</si>
  <si>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</si>
  <si>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</si>
  <si>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</si>
  <si>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</si>
  <si>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</si>
  <si>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</si>
  <si>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</si>
  <si>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</si>
  <si>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</si>
  <si>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</si>
  <si>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</si>
  <si>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</si>
  <si>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</si>
  <si>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</si>
  <si>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</si>
  <si>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</si>
  <si>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</si>
  <si>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</si>
  <si>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</si>
  <si>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</si>
  <si>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</si>
  <si>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</si>
  <si>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</si>
  <si>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</si>
  <si>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</si>
  <si>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</si>
  <si>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</si>
  <si>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</si>
  <si>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</si>
  <si>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</si>
  <si>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</si>
  <si>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</si>
  <si>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</si>
  <si>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</si>
  <si>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</si>
  <si>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</si>
  <si>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</si>
  <si>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</si>
  <si>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</si>
  <si>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</si>
  <si>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</si>
  <si>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</si>
  <si>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</si>
  <si>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</si>
  <si>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</si>
  <si>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</si>
  <si>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</si>
  <si>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</si>
  <si>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</si>
  <si>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</si>
  <si>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</si>
  <si>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</si>
  <si>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</si>
  <si>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</si>
  <si>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</si>
  <si>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</si>
  <si>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</si>
  <si>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</si>
  <si>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</si>
  <si>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</si>
  <si>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</si>
  <si>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</si>
  <si>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</si>
  <si>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</si>
  <si>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</si>
  <si>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</si>
  <si>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</si>
  <si>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</si>
  <si>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</si>
  <si>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</si>
  <si>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</si>
  <si>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</si>
  <si>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</si>
  <si>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</si>
  <si>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</si>
  <si>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</si>
  <si>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</si>
  <si>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</si>
  <si>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</si>
  <si>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</si>
  <si>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</si>
  <si>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</si>
  <si>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</si>
  <si>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</si>
  <si>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</si>
  <si>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</si>
  <si>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</si>
  <si>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</si>
  <si>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</si>
  <si>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</si>
  <si>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</si>
  <si>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</si>
  <si>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</si>
  <si>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</si>
  <si>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</si>
  <si>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</si>
  <si>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</si>
  <si>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</si>
  <si>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</si>
  <si>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</si>
  <si>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</si>
  <si>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</si>
  <si>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</si>
  <si>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</si>
  <si>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</si>
  <si>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</si>
  <si>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</si>
  <si>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</si>
  <si>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</si>
  <si>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</si>
  <si>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</si>
  <si>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</si>
  <si>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</si>
  <si>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</si>
  <si>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</si>
  <si>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</si>
  <si>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</si>
  <si>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</si>
  <si>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</si>
  <si>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</si>
  <si>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</si>
  <si>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</si>
  <si>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</si>
  <si>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</si>
  <si>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</si>
  <si>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</si>
  <si>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</si>
  <si>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</si>
  <si>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</si>
  <si>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</si>
  <si>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</si>
  <si>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</si>
  <si>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</si>
  <si>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</si>
  <si>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</si>
  <si>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</si>
  <si>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</si>
  <si>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</si>
  <si>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</si>
  <si>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</si>
  <si>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</si>
  <si>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</si>
  <si>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</si>
  <si>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</si>
  <si>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</si>
  <si>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</si>
  <si>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</si>
  <si>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</si>
  <si>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</si>
  <si>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</si>
  <si>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</si>
  <si>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</si>
  <si>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</si>
  <si>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</si>
  <si>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</si>
  <si>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</si>
  <si>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</si>
  <si>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</si>
  <si>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</si>
  <si>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</si>
  <si>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</si>
  <si>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</si>
  <si>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</si>
  <si>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</si>
  <si>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</si>
  <si>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</si>
  <si>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</si>
  <si>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</si>
  <si>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</si>
  <si>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</si>
  <si>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</si>
  <si>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</si>
  <si>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</si>
  <si>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</si>
  <si>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</si>
  <si>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</si>
  <si>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</si>
  <si>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</si>
  <si>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</si>
  <si>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</si>
  <si>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</si>
  <si>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</si>
  <si>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</si>
  <si>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</si>
  <si>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</si>
  <si>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</si>
  <si>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</si>
  <si>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</si>
  <si>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</si>
  <si>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</si>
  <si>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</si>
  <si>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</si>
  <si>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</si>
  <si>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</si>
  <si>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</si>
  <si>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</si>
  <si>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</si>
  <si>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</si>
  <si>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</si>
  <si>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</si>
  <si>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</si>
  <si>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</si>
  <si>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</si>
  <si>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</si>
  <si>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</si>
  <si>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</si>
  <si>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</si>
  <si>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</si>
  <si>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</si>
  <si>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</si>
  <si>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</si>
  <si>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</si>
  <si>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</si>
  <si>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</si>
  <si>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</si>
  <si>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</si>
  <si>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</si>
  <si>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</si>
  <si>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</si>
  <si>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</si>
  <si>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</si>
  <si>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</si>
  <si>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</si>
  <si>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</si>
  <si>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</si>
  <si>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</si>
  <si>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</si>
  <si>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</si>
  <si>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</si>
  <si>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</si>
  <si>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</si>
  <si>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</si>
  <si>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</si>
  <si>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</si>
  <si>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</si>
  <si>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</si>
  <si>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</si>
  <si>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</si>
  <si>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</si>
  <si>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</si>
  <si>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</si>
  <si>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</si>
  <si>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</si>
  <si>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</si>
  <si>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</si>
  <si>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</si>
  <si>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</si>
  <si>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</si>
  <si>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</si>
  <si>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</si>
  <si>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</si>
  <si>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</si>
  <si>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</si>
  <si>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</si>
  <si>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</si>
  <si>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</si>
  <si>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</si>
  <si>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</si>
  <si>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</si>
  <si>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</si>
  <si>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</si>
  <si>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</si>
  <si>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</si>
  <si>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</si>
  <si>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</si>
  <si>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</si>
  <si>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</si>
  <si>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</si>
  <si>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</si>
  <si>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</si>
  <si>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</si>
  <si>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</si>
  <si>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</si>
  <si>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</si>
  <si>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</si>
  <si>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</si>
  <si>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</si>
  <si>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</si>
  <si>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</si>
  <si>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</si>
  <si>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</si>
  <si>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</si>
  <si>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</si>
  <si>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</si>
  <si>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</si>
  <si>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</si>
  <si>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</si>
  <si>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</si>
  <si>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</si>
  <si>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</si>
  <si>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</si>
  <si>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</si>
  <si>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</si>
  <si>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</si>
  <si>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</si>
  <si>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</si>
  <si>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</si>
  <si>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</si>
  <si>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</si>
  <si>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</si>
  <si>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</si>
  <si>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</si>
  <si>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</si>
  <si>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</si>
  <si>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</si>
  <si>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</si>
  <si>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</si>
  <si>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</si>
  <si>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</si>
  <si>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</si>
  <si>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</si>
  <si>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</si>
  <si>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</si>
  <si>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</si>
  <si>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</si>
  <si>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</si>
  <si>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</si>
  <si>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</si>
  <si>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</si>
  <si>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</si>
  <si>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</si>
  <si>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</si>
  <si>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</si>
  <si>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</si>
  <si>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</si>
  <si>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</si>
  <si>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</si>
  <si>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</si>
  <si>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</si>
  <si>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</si>
  <si>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</si>
  <si>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</si>
  <si>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</si>
  <si>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</si>
  <si>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</si>
  <si>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</si>
  <si>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</si>
  <si>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</si>
  <si>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</si>
  <si>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</si>
  <si>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</si>
  <si>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</si>
  <si>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</si>
  <si>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</si>
  <si>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</si>
  <si>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</si>
  <si>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</si>
  <si>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</si>
  <si>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</si>
  <si>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</si>
  <si>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</si>
  <si>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</si>
  <si>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</si>
  <si>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</si>
  <si>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</si>
  <si>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</si>
  <si>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</si>
  <si>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</si>
  <si>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</si>
  <si>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</si>
  <si>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</si>
  <si>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</si>
  <si>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</si>
  <si>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</si>
  <si>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</si>
  <si>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</si>
  <si>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</si>
  <si>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</si>
  <si>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</si>
  <si>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</si>
  <si>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</si>
  <si>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</si>
  <si>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</si>
  <si>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</si>
  <si>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</si>
  <si>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</si>
  <si>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</si>
  <si>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</si>
  <si>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</si>
  <si>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</si>
  <si>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</si>
  <si>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</si>
  <si>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</si>
  <si>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</si>
  <si>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</si>
  <si>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</si>
  <si>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</si>
  <si>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</si>
  <si>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</si>
  <si>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</si>
  <si>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</si>
  <si>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</si>
  <si>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</si>
  <si>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</si>
  <si>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</si>
  <si>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</si>
  <si>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</si>
  <si>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</si>
  <si>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</si>
  <si>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</si>
  <si>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</si>
  <si>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</si>
  <si>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</si>
  <si>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</si>
  <si>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</si>
  <si>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</si>
  <si>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</si>
  <si>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</si>
  <si>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</si>
  <si>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</si>
  <si>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</si>
  <si>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</si>
  <si>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</si>
  <si>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</si>
  <si>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</si>
  <si>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</si>
  <si>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</si>
  <si>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</si>
  <si>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</si>
  <si>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</si>
  <si>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</si>
  <si>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</si>
  <si>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</si>
  <si>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</si>
  <si>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</si>
  <si>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</si>
  <si>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</si>
  <si>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</si>
  <si>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</si>
  <si>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</si>
  <si>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</si>
  <si>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</si>
  <si>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</si>
  <si>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</si>
  <si>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</si>
  <si>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</si>
  <si>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</si>
  <si>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</si>
  <si>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</si>
  <si>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</si>
  <si>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</si>
  <si>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</si>
  <si>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</si>
  <si>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</si>
  <si>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</si>
  <si>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</si>
  <si>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</si>
  <si>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</si>
  <si>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</si>
  <si>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</si>
  <si>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</si>
  <si>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</si>
  <si>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</si>
  <si>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</si>
  <si>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</si>
  <si>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</si>
  <si>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</si>
  <si>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</si>
  <si>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</si>
  <si>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</si>
  <si>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</si>
  <si>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</si>
  <si>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</si>
  <si>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</si>
  <si>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</si>
  <si>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</si>
  <si>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</si>
  <si>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</si>
  <si>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</si>
  <si>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</si>
  <si>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</si>
  <si>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</si>
  <si>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</si>
  <si>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</si>
  <si>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</si>
  <si>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</si>
  <si>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</si>
  <si>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</si>
  <si>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</si>
  <si>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</si>
  <si>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</si>
  <si>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</si>
  <si>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</si>
  <si>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</si>
  <si>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</si>
  <si>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</si>
  <si>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</si>
  <si>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</si>
  <si>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</si>
  <si>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</si>
  <si>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</si>
  <si>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</si>
  <si>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</si>
  <si>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</si>
  <si>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</si>
  <si>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</si>
  <si>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</si>
  <si>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</si>
  <si>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</si>
  <si>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</si>
  <si>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</si>
  <si>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</si>
  <si>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</si>
  <si>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</si>
  <si>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</si>
  <si>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</si>
  <si>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</si>
  <si>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</si>
  <si>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</si>
  <si>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</si>
  <si>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</si>
  <si>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</si>
  <si>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</si>
  <si>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</si>
  <si>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</si>
  <si>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</si>
  <si>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</si>
  <si>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</si>
  <si>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</si>
  <si>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</si>
  <si>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</si>
  <si>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</si>
  <si>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</si>
  <si>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</si>
  <si>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</si>
  <si>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</si>
  <si>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</si>
  <si>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</si>
  <si>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</si>
  <si>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</si>
  <si>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</si>
  <si>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</si>
  <si>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</si>
  <si>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</si>
  <si>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</si>
  <si>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</si>
  <si>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</si>
  <si>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</si>
  <si>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</si>
  <si>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</si>
  <si>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</si>
  <si>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</si>
  <si>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</si>
  <si>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</si>
  <si>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</si>
  <si>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</si>
  <si>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</si>
  <si>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</si>
  <si>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</si>
  <si>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</si>
  <si>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</si>
  <si>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</si>
  <si>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</si>
  <si>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</si>
  <si>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</si>
  <si>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</si>
  <si>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</si>
  <si>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</si>
  <si>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</si>
  <si>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</si>
  <si>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</si>
  <si>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</si>
  <si>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</si>
  <si>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</si>
  <si>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</si>
  <si>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</si>
  <si>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</si>
  <si>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</si>
  <si>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</si>
  <si>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</si>
  <si>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</si>
  <si>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</si>
  <si>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</si>
  <si>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</si>
  <si>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</si>
  <si>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</si>
  <si>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</si>
  <si>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</si>
  <si>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</si>
  <si>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</si>
  <si>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</si>
  <si>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</si>
  <si>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</si>
  <si>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</si>
  <si>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</si>
  <si>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</si>
  <si>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</si>
  <si>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</si>
  <si>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</si>
  <si>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</si>
  <si>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</si>
  <si>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</si>
  <si>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</si>
  <si>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</si>
  <si>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</si>
  <si>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</si>
  <si>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</si>
  <si>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</si>
  <si>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</si>
  <si>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</si>
  <si>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</si>
  <si>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</si>
  <si>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</si>
  <si>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</si>
  <si>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</si>
  <si>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</si>
  <si>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</si>
  <si>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</si>
  <si>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</si>
  <si>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</si>
  <si>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</si>
  <si>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</si>
  <si>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</si>
  <si>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</si>
  <si>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</si>
  <si>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</si>
  <si>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</si>
  <si>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</si>
  <si>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</si>
  <si>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</si>
  <si>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</si>
  <si>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</si>
  <si>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</si>
  <si>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</si>
  <si>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</si>
  <si>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</si>
  <si>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</si>
  <si>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</si>
  <si>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</si>
  <si>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</si>
  <si>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</si>
  <si>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</si>
  <si>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</si>
  <si>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</si>
  <si>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</si>
  <si>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</si>
  <si>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</si>
  <si>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</si>
  <si>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</si>
  <si>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</si>
  <si>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</si>
  <si>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</si>
  <si>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</si>
  <si>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</si>
  <si>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</si>
  <si>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</si>
  <si>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</si>
  <si>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</si>
  <si>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</si>
  <si>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</si>
  <si>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</si>
  <si>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</si>
  <si>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</si>
  <si>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</si>
  <si>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</si>
  <si>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</si>
  <si>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</si>
  <si>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</si>
  <si>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</si>
  <si>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</si>
  <si>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</si>
  <si>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</si>
  <si>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</si>
  <si>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</si>
  <si>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</si>
  <si>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</si>
  <si>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</si>
  <si>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</si>
  <si>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</si>
  <si>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</si>
  <si>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</si>
  <si>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</si>
  <si>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</si>
  <si>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</si>
  <si>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</si>
  <si>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</si>
  <si>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</si>
  <si>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</si>
  <si>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</si>
  <si>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</si>
  <si>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</si>
  <si>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</si>
  <si>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</si>
  <si>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</si>
  <si>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</si>
  <si>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</si>
  <si>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</si>
  <si>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</si>
  <si>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</si>
  <si>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</si>
  <si>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</si>
  <si>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</si>
  <si>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</si>
  <si>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</si>
  <si>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</si>
  <si>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</si>
  <si>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</si>
  <si>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</si>
  <si>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</si>
  <si>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</si>
  <si>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</si>
  <si>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</si>
  <si>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</si>
  <si>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</si>
  <si>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</si>
  <si>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</si>
  <si>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</si>
  <si>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</si>
  <si>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</si>
  <si>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</si>
  <si>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</si>
  <si>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</si>
  <si>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</si>
  <si>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</si>
  <si>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</si>
  <si>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</si>
  <si>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</si>
  <si>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</si>
  <si>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</si>
  <si>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</si>
  <si>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</si>
  <si>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</si>
  <si>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</si>
  <si>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</si>
  <si>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</si>
  <si>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</si>
  <si>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</si>
  <si>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</si>
  <si>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</si>
  <si>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</si>
  <si>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</si>
  <si>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</si>
  <si>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</si>
  <si>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</si>
  <si>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</si>
  <si>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</si>
  <si>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</si>
  <si>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</si>
  <si>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</si>
  <si>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</si>
  <si>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</si>
  <si>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</si>
  <si>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</si>
  <si>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</si>
  <si>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</si>
  <si>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</si>
  <si>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</si>
  <si>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</si>
  <si>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</si>
  <si>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</si>
  <si>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</si>
  <si>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</si>
  <si>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</si>
  <si>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</si>
  <si>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</si>
  <si>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</si>
  <si>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</si>
  <si>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</si>
  <si>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</si>
  <si>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</si>
  <si>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</si>
  <si>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</si>
  <si>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</si>
  <si>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</si>
  <si>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</si>
  <si>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</si>
  <si>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</si>
  <si>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</si>
  <si>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</si>
  <si>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</si>
  <si>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</si>
  <si>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</si>
  <si>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</si>
  <si>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</si>
  <si>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</si>
  <si>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</si>
  <si>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</si>
  <si>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</si>
  <si>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</si>
  <si>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</si>
  <si>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</si>
  <si>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</si>
  <si>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</si>
  <si>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</si>
  <si>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</si>
  <si>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</si>
  <si>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</si>
  <si>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</si>
  <si>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</si>
  <si>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</si>
  <si>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</si>
  <si>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</si>
  <si>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</si>
  <si>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</si>
  <si>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</si>
  <si>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</si>
  <si>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</si>
  <si>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</si>
  <si>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</si>
  <si>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</si>
  <si>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</si>
  <si>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</si>
  <si>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</si>
  <si>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</si>
  <si>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</si>
  <si>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</si>
  <si>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</si>
  <si>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</si>
  <si>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</si>
  <si>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</si>
  <si>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</si>
  <si>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</si>
  <si>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</si>
  <si>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</si>
  <si>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</si>
  <si>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</si>
  <si>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</si>
  <si>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</si>
  <si>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</si>
  <si>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</si>
  <si>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</si>
  <si>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</si>
  <si>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</si>
  <si>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</si>
  <si>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</si>
  <si>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</si>
  <si>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</si>
  <si>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</si>
  <si>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</si>
  <si>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</si>
  <si>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</si>
  <si>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</si>
  <si>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</si>
  <si>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</si>
  <si>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</si>
  <si>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</si>
  <si>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</si>
  <si>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</si>
  <si>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</si>
  <si>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</si>
  <si>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</si>
  <si>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</si>
  <si>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</si>
  <si>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</si>
  <si>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</si>
  <si>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</si>
  <si>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</si>
  <si>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</si>
  <si>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</si>
  <si>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</si>
  <si>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</si>
  <si>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</si>
  <si>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</si>
  <si>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</si>
  <si>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</si>
  <si>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</si>
  <si>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</si>
  <si>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</si>
  <si>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</si>
  <si>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</si>
  <si>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</si>
  <si>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</si>
  <si>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</si>
  <si>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</si>
  <si>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</si>
  <si>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</si>
  <si>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</si>
  <si>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</si>
  <si>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</si>
  <si>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</si>
  <si>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</si>
  <si>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</si>
  <si>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</si>
  <si>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</si>
  <si>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</si>
  <si>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</si>
  <si>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</si>
  <si>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</si>
  <si>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</si>
  <si>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</si>
  <si>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</si>
  <si>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</si>
  <si>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</si>
  <si>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</si>
  <si>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</si>
  <si>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</si>
  <si>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</si>
  <si>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</si>
  <si>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</si>
  <si>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</si>
  <si>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</si>
  <si>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</si>
  <si>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</si>
  <si>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</si>
  <si>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</si>
  <si>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</si>
  <si>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</si>
  <si>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</si>
  <si>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</si>
  <si>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</si>
  <si>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</si>
  <si>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</si>
  <si>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</si>
  <si>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</si>
  <si>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</si>
  <si>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</si>
  <si>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</si>
  <si>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</si>
  <si>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</si>
  <si>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</si>
  <si>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</si>
  <si>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</si>
  <si>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</si>
  <si>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</si>
  <si>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</si>
  <si>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</si>
  <si>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</si>
  <si>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</si>
  <si>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</si>
  <si>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</si>
  <si>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</si>
  <si>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</si>
  <si>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</si>
  <si>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</si>
  <si>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</si>
  <si>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</si>
  <si>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</si>
  <si>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</si>
  <si>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</si>
  <si>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</si>
  <si>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</si>
  <si>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</si>
  <si>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</si>
  <si>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</si>
  <si>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</si>
  <si>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</si>
  <si>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</si>
  <si>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</si>
  <si>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</si>
  <si>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</si>
  <si>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</si>
  <si>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</si>
  <si>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</si>
  <si>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</si>
  <si>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</si>
  <si>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</si>
  <si>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</si>
  <si>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</si>
  <si>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</si>
  <si>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</si>
  <si>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</si>
  <si>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</si>
  <si>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</si>
  <si>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</si>
  <si>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</si>
  <si>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</si>
  <si>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</si>
  <si>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</si>
  <si>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</si>
  <si>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</si>
  <si>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</si>
  <si>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</si>
  <si>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</si>
  <si>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</si>
  <si>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</si>
  <si>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</si>
  <si>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</si>
  <si>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</si>
  <si>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</si>
  <si>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</si>
  <si>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</si>
  <si>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</si>
  <si>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</si>
  <si>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</si>
  <si>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</si>
  <si>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</si>
  <si>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</si>
  <si>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</si>
  <si>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</si>
  <si>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</si>
  <si>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</si>
  <si>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</si>
  <si>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</si>
  <si>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</si>
  <si>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</si>
  <si>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</si>
  <si>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</si>
  <si>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</si>
  <si>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</si>
  <si>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</si>
  <si>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</si>
  <si>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</si>
  <si>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</si>
  <si>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</si>
  <si>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</si>
  <si>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</si>
  <si>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</si>
  <si>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</si>
  <si>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</si>
  <si>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</si>
  <si>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</si>
  <si>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</si>
  <si>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</si>
  <si>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</si>
  <si>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</si>
  <si>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</si>
  <si>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</si>
  <si>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</si>
  <si>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</si>
  <si>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</si>
  <si>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</si>
  <si>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</si>
  <si>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</si>
  <si>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</si>
  <si>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</si>
  <si>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</si>
  <si>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</si>
  <si>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</si>
  <si>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</si>
  <si>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</si>
  <si>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</si>
  <si>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</si>
  <si>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</si>
  <si>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</si>
  <si>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</si>
  <si>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</si>
  <si>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</si>
  <si>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</si>
  <si>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</si>
  <si>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</si>
  <si>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</si>
  <si>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</si>
  <si>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</si>
  <si>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</si>
  <si>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</si>
  <si>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</si>
  <si>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</si>
  <si>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</si>
  <si>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</si>
  <si>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</si>
  <si>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</si>
  <si>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</si>
  <si>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</si>
  <si>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</si>
  <si>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</si>
  <si>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</si>
  <si>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</si>
  <si>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</si>
  <si>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</si>
  <si>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</si>
  <si>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</si>
  <si>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</si>
  <si>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</si>
  <si>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</si>
  <si>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</si>
  <si>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</si>
  <si>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</si>
  <si>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</si>
  <si>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</si>
  <si>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</si>
  <si>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</si>
  <si>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</si>
  <si>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</si>
  <si>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</si>
  <si>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</si>
  <si>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</si>
  <si>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</si>
  <si>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</si>
  <si>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</si>
  <si>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</si>
  <si>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</si>
  <si>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</si>
  <si>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</si>
  <si>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</si>
  <si>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</si>
  <si>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</si>
  <si>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</si>
  <si>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</si>
  <si>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</si>
  <si>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</si>
  <si>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</si>
  <si>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</si>
  <si>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</si>
  <si>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</si>
  <si>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</si>
  <si>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</si>
  <si>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</si>
  <si>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</si>
  <si>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</si>
  <si>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</si>
  <si>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</si>
  <si>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</si>
  <si>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</si>
  <si>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</si>
  <si>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</si>
  <si>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</si>
  <si>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</si>
  <si>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</si>
  <si>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</si>
  <si>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</si>
  <si>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</si>
  <si>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</si>
  <si>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</si>
  <si>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</si>
  <si>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</si>
  <si>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</si>
  <si>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</si>
  <si>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</si>
  <si>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</si>
  <si>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</si>
  <si>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</si>
  <si>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</si>
  <si>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</si>
  <si>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</si>
  <si>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</si>
  <si>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</si>
  <si>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</si>
  <si>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</si>
  <si>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</si>
  <si>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</si>
  <si>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</si>
  <si>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</si>
  <si>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</si>
  <si>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</si>
  <si>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</si>
  <si>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</si>
  <si>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</si>
  <si>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</si>
  <si>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</si>
  <si>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</si>
  <si>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</si>
  <si>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</si>
  <si>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</si>
  <si>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</si>
  <si>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</si>
  <si>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</si>
  <si>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</si>
  <si>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</si>
  <si>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</si>
  <si>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</si>
  <si>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</si>
  <si>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</si>
  <si>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</si>
  <si>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</si>
  <si>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</si>
  <si>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</si>
  <si>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</si>
  <si>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</si>
  <si>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</si>
  <si>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</si>
  <si>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</si>
  <si>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</si>
  <si>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</si>
  <si>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</si>
  <si>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</si>
  <si>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</si>
  <si>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</si>
  <si>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</si>
  <si>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</si>
  <si>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</si>
  <si>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</si>
  <si>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</si>
  <si>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</si>
  <si>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</si>
  <si>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</si>
  <si>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</si>
  <si>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</si>
  <si>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</si>
  <si>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</si>
  <si>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</si>
  <si>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</si>
  <si>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</si>
  <si>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</si>
  <si>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</si>
  <si>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</si>
  <si>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</si>
  <si>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</si>
  <si>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</si>
  <si>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</si>
  <si>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</si>
  <si>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</si>
  <si>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</si>
  <si>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</si>
  <si>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</si>
  <si>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</si>
  <si>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</si>
  <si>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</si>
  <si>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</si>
  <si>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</si>
  <si>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</si>
  <si>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</si>
  <si>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</si>
  <si>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</si>
  <si>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</si>
  <si>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</si>
  <si>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</si>
  <si>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</si>
  <si>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</si>
  <si>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</si>
  <si>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</si>
  <si>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</si>
  <si>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</si>
  <si>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</si>
  <si>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</si>
  <si>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</si>
  <si>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</si>
  <si>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</si>
  <si>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</si>
  <si>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</si>
  <si>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</si>
  <si>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</si>
  <si>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</si>
  <si>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</si>
  <si>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</si>
  <si>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</si>
  <si>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</si>
  <si>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</si>
  <si>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</si>
  <si>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</si>
  <si>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</si>
  <si>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</si>
  <si>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</si>
  <si>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</si>
  <si>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</si>
  <si>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</si>
  <si>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</si>
  <si>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</si>
  <si>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</si>
  <si>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</si>
  <si>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</si>
  <si>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</si>
  <si>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</si>
  <si>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</si>
  <si>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</si>
  <si>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</si>
  <si>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</si>
  <si>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</si>
  <si>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</si>
  <si>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</si>
  <si>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</si>
  <si>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</si>
  <si>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</si>
  <si>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</si>
  <si>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</si>
  <si>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</si>
  <si>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</si>
  <si>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</si>
  <si>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</si>
  <si>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</si>
  <si>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</si>
  <si>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</si>
  <si>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</si>
  <si>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</si>
  <si>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</si>
  <si>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</si>
  <si>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</si>
  <si>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</si>
  <si>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</si>
  <si>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</si>
  <si>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</si>
  <si>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</si>
  <si>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</si>
  <si>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</si>
  <si>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</si>
  <si>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</si>
  <si>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</si>
  <si>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</si>
  <si>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</si>
  <si>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</si>
  <si>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</si>
  <si>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</si>
  <si>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</si>
  <si>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</si>
  <si>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</si>
  <si>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</si>
  <si>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</si>
  <si>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</si>
  <si>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</si>
  <si>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</si>
  <si>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</si>
  <si>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</si>
  <si>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</si>
  <si>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</si>
  <si>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</si>
  <si>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</si>
  <si>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</si>
  <si>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</si>
  <si>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</si>
  <si>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</si>
  <si>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</si>
  <si>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</si>
  <si>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</si>
  <si>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</si>
  <si>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</si>
  <si>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</si>
  <si>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</si>
  <si>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</si>
  <si>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</si>
  <si>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</si>
  <si>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</si>
  <si>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</si>
  <si>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</si>
  <si>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</si>
  <si>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</si>
  <si>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</si>
  <si>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</si>
  <si>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</si>
  <si>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</si>
  <si>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</si>
  <si>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</si>
  <si>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</si>
  <si>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</si>
  <si>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</si>
  <si>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</si>
  <si>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</si>
  <si>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</si>
  <si>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</si>
  <si>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</si>
  <si>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</si>
  <si>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</si>
  <si>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</si>
  <si>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</si>
  <si>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</si>
  <si>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</si>
  <si>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</si>
  <si>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</si>
  <si>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</si>
  <si>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</si>
  <si>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</si>
  <si>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</si>
  <si>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</si>
  <si>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</si>
  <si>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</si>
  <si>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</si>
  <si>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</si>
  <si>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</si>
  <si>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</si>
  <si>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</si>
  <si>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</si>
  <si>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</si>
  <si>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</si>
  <si>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</si>
  <si>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</si>
  <si>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</si>
  <si>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</si>
  <si>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</si>
  <si>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</si>
  <si>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</si>
  <si>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</si>
  <si>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</si>
  <si>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</si>
  <si>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</si>
  <si>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</si>
  <si>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</si>
  <si>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</si>
  <si>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</si>
  <si>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</si>
  <si>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</si>
  <si>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</si>
  <si>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</si>
  <si>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</si>
  <si>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</si>
  <si>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</si>
  <si>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</si>
  <si>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</si>
  <si>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</si>
  <si>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</si>
  <si>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</si>
  <si>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</si>
  <si>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</si>
  <si>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</si>
  <si>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</si>
  <si>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</si>
  <si>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</si>
  <si>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</si>
  <si>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</si>
  <si>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</si>
  <si>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</si>
  <si>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</si>
  <si>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</si>
  <si>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</si>
  <si>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</si>
  <si>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</si>
  <si>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</si>
  <si>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</si>
  <si>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</si>
  <si>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</si>
  <si>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</si>
  <si>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</si>
  <si>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</si>
  <si>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</si>
  <si>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</si>
  <si>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</si>
  <si>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</si>
  <si>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</si>
  <si>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</si>
  <si>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</si>
  <si>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</si>
  <si>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</si>
  <si>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</si>
  <si>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</si>
  <si>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</si>
  <si>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</si>
  <si>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</si>
  <si>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</si>
  <si>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</si>
  <si>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</si>
  <si>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</si>
  <si>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</si>
  <si>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</si>
  <si>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</si>
  <si>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</si>
  <si>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</si>
  <si>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</si>
  <si>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</si>
  <si>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</si>
  <si>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</si>
  <si>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</si>
  <si>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</si>
  <si>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</si>
  <si>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</si>
  <si>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</si>
  <si>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</si>
  <si>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</si>
  <si>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</si>
  <si>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</si>
  <si>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</si>
  <si>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</si>
  <si>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</si>
  <si>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</si>
  <si>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</si>
  <si>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</si>
  <si>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</si>
  <si>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</si>
  <si>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</si>
  <si>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</si>
  <si>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</si>
  <si>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</si>
  <si>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</si>
  <si>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</si>
  <si>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</si>
  <si>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</si>
  <si>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</si>
  <si>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</si>
  <si>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</si>
  <si>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</si>
  <si>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</si>
  <si>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</si>
  <si>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</si>
  <si>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</si>
  <si>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</si>
  <si>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</si>
  <si>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</si>
  <si>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</si>
  <si>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</si>
  <si>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</si>
  <si>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</si>
  <si>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</si>
  <si>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</si>
  <si>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</si>
  <si>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</si>
  <si>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</si>
  <si>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</si>
  <si>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</si>
  <si>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</si>
  <si>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</si>
  <si>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</si>
  <si>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</si>
  <si>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</si>
  <si>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</si>
  <si>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</si>
  <si>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</si>
  <si>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</si>
  <si>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</si>
  <si>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</si>
  <si>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</si>
  <si>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</si>
  <si>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</si>
  <si>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</si>
  <si>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</si>
  <si>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</si>
  <si>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</si>
  <si>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</si>
  <si>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</si>
  <si>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</si>
  <si>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</si>
  <si>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</si>
  <si>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</si>
  <si>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</si>
  <si>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</si>
  <si>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</si>
  <si>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</si>
  <si>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</si>
  <si>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</si>
  <si>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</si>
  <si>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</si>
  <si>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</si>
  <si>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</si>
  <si>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</si>
  <si>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</si>
  <si>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</si>
  <si>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</si>
  <si>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</si>
  <si>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</si>
  <si>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</si>
  <si>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</si>
  <si>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</si>
  <si>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</si>
  <si>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</si>
  <si>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</si>
  <si>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</si>
  <si>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</si>
  <si>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</si>
  <si>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</si>
  <si>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</si>
  <si>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</si>
  <si>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</si>
  <si>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</si>
  <si>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</si>
  <si>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</si>
  <si>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</si>
  <si>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</si>
  <si>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</si>
  <si>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</si>
  <si>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</si>
  <si>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</si>
  <si>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</si>
  <si>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</si>
  <si>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</si>
  <si>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</si>
  <si>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</si>
  <si>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</si>
  <si>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</si>
  <si>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</si>
  <si>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</si>
  <si>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</si>
  <si>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</si>
  <si>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</si>
  <si>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</si>
  <si>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</si>
  <si>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</si>
  <si>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</si>
  <si>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</si>
  <si>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</si>
  <si>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</si>
  <si>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</si>
  <si>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</si>
  <si>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</si>
  <si>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</si>
  <si>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</si>
  <si>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</si>
  <si>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</si>
  <si>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</si>
  <si>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</si>
  <si>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</si>
  <si>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</si>
  <si>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</si>
  <si>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</si>
  <si>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</si>
  <si>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</si>
  <si>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</si>
  <si>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</si>
  <si>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</si>
  <si>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</si>
  <si>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</si>
  <si>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</si>
  <si>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</si>
  <si>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</si>
  <si>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</si>
  <si>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</si>
  <si>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</si>
  <si>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</si>
  <si>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</si>
  <si>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</si>
  <si>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</si>
  <si>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</si>
  <si>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</si>
  <si>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</si>
  <si>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</si>
  <si>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</si>
  <si>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</si>
  <si>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</si>
  <si>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</si>
  <si>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</si>
  <si>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</si>
  <si>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</si>
  <si>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</si>
  <si>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</si>
  <si>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</si>
  <si>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</si>
  <si>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</si>
  <si>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</si>
  <si>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</si>
  <si>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</si>
  <si>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</si>
  <si>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</si>
  <si>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</si>
  <si>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</si>
  <si>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</si>
  <si>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</si>
  <si>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</si>
  <si>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</si>
  <si>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</si>
  <si>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</si>
  <si>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</si>
  <si>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</si>
  <si>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</si>
  <si>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</si>
  <si>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</si>
  <si>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</si>
  <si>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</si>
  <si>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</si>
  <si>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</si>
  <si>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</si>
  <si>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</si>
  <si>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</si>
  <si>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</si>
  <si>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</si>
  <si>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</si>
  <si>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</si>
  <si>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</si>
  <si>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</si>
  <si>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</si>
  <si>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</si>
  <si>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</si>
  <si>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</si>
  <si>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</si>
  <si>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</si>
  <si>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</si>
  <si>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</si>
  <si>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</si>
  <si>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</si>
  <si>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</si>
  <si>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</si>
  <si>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</si>
  <si>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</si>
  <si>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</si>
  <si>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</si>
  <si>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</si>
  <si>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</si>
  <si>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</si>
  <si>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</si>
  <si>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</si>
  <si>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</si>
  <si>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</si>
  <si>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</si>
  <si>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</si>
  <si>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</si>
  <si>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</si>
  <si>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</si>
  <si>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</si>
  <si>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</si>
  <si>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</si>
  <si>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</si>
  <si>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</si>
  <si>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</si>
  <si>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</si>
  <si>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</si>
  <si>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</si>
  <si>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</si>
  <si>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</si>
  <si>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</si>
  <si>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</si>
  <si>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</si>
  <si>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</si>
  <si>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</si>
  <si>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</si>
  <si>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</si>
  <si>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</si>
  <si>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</si>
  <si>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</si>
  <si>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</si>
  <si>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</si>
  <si>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</si>
  <si>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</si>
  <si>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</si>
  <si>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</si>
  <si>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</si>
  <si>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</si>
  <si>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</si>
  <si>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</si>
  <si>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</si>
  <si>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</si>
  <si>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</si>
  <si>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</si>
  <si>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</si>
  <si>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</si>
  <si>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</si>
  <si>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</si>
  <si>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</si>
  <si>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</si>
  <si>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</si>
  <si>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</si>
  <si>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</si>
  <si>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</si>
  <si>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</si>
  <si>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</si>
  <si>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</si>
  <si>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</si>
  <si>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</si>
  <si>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</si>
  <si>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</si>
  <si>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</si>
  <si>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</si>
  <si>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</si>
  <si>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</si>
  <si>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</si>
  <si>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</si>
  <si>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</si>
  <si>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</si>
  <si>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</si>
  <si>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</si>
  <si>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</si>
  <si>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</si>
  <si>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</si>
  <si>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</si>
  <si>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</si>
  <si>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</si>
  <si>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</si>
  <si>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</si>
  <si>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</si>
  <si>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</si>
  <si>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</si>
  <si>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</si>
  <si>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</si>
  <si>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</si>
  <si>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</si>
  <si>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</si>
  <si>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</si>
  <si>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</si>
  <si>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</si>
  <si>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</si>
  <si>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</si>
  <si>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</si>
  <si>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</si>
  <si>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</si>
  <si>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</si>
  <si>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</si>
  <si>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</si>
  <si>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</si>
  <si>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</si>
  <si>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</si>
  <si>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</si>
  <si>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</si>
  <si>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</si>
  <si>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</si>
  <si>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</si>
  <si>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</si>
  <si>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</si>
  <si>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</si>
  <si>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</si>
  <si>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</si>
  <si>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</si>
  <si>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</si>
  <si>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</si>
  <si>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</si>
  <si>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</si>
  <si>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</si>
  <si>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</si>
  <si>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</si>
  <si>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</si>
  <si>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</si>
  <si>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</si>
  <si>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</si>
  <si>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</si>
  <si>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</si>
  <si>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</si>
  <si>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</si>
  <si>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</si>
  <si>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</si>
  <si>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</si>
  <si>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</si>
  <si>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</si>
  <si>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</si>
  <si>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</si>
  <si>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</si>
  <si>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</si>
  <si>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</si>
  <si>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</si>
  <si>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</si>
  <si>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</si>
  <si>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</si>
  <si>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</si>
  <si>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</si>
  <si>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</si>
  <si>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</si>
  <si>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</si>
  <si>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</si>
  <si>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</si>
  <si>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</si>
  <si>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</si>
  <si>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</si>
  <si>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</si>
  <si>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</si>
  <si>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</si>
  <si>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</si>
  <si>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</si>
  <si>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</si>
  <si>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</si>
  <si>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</si>
  <si>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</si>
  <si>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</si>
  <si>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</si>
  <si>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</si>
  <si>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</si>
  <si>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</si>
  <si>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</si>
  <si>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</si>
  <si>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</si>
  <si>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</si>
  <si>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</si>
  <si>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</si>
  <si>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</si>
  <si>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</si>
  <si>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</si>
  <si>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</si>
  <si>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</si>
  <si>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</si>
  <si>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</si>
  <si>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</si>
  <si>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</si>
  <si>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</si>
  <si>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</si>
  <si>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</si>
  <si>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</si>
  <si>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</si>
  <si>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</si>
  <si>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</si>
  <si>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</si>
  <si>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</si>
  <si>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</si>
  <si>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</si>
  <si>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</si>
  <si>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</si>
  <si>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</si>
  <si>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</si>
  <si>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</si>
  <si>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</si>
  <si>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</si>
  <si>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</si>
  <si>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</si>
  <si>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</si>
  <si>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</si>
  <si>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</si>
  <si>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</si>
  <si>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</si>
  <si>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</si>
  <si>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</si>
  <si>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</si>
  <si>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</si>
  <si>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</si>
  <si>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</si>
  <si>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</si>
  <si>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</si>
  <si>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</si>
  <si>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</si>
  <si>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</si>
  <si>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</si>
  <si>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</si>
  <si>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</si>
  <si>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</si>
  <si>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</si>
  <si>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</si>
  <si>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</si>
  <si>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</si>
  <si>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</si>
  <si>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</si>
  <si>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</si>
  <si>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</si>
  <si>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</si>
  <si>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</si>
  <si>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</si>
  <si>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</si>
  <si>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</si>
  <si>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</si>
  <si>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</si>
  <si>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</si>
  <si>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</si>
  <si>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</si>
  <si>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</si>
  <si>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</si>
  <si>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</si>
  <si>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</si>
  <si>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</si>
  <si>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</si>
  <si>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</si>
  <si>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</si>
  <si>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</si>
  <si>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</si>
  <si>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</si>
  <si>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</si>
  <si>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</si>
  <si>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</si>
  <si>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</si>
  <si>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</si>
  <si>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</si>
  <si>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</si>
  <si>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</si>
  <si>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</si>
  <si>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</si>
  <si>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</si>
  <si>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</si>
  <si>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</si>
  <si>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</si>
  <si>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</si>
  <si>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</si>
  <si>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</si>
  <si>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</si>
  <si>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</si>
  <si>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</si>
  <si>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</si>
  <si>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</si>
  <si>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</si>
  <si>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</si>
  <si>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</si>
  <si>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</si>
  <si>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</si>
  <si>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</si>
  <si>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</si>
  <si>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</si>
  <si>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</si>
  <si>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</si>
  <si>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</si>
  <si>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</si>
  <si>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</si>
  <si>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</si>
  <si>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</si>
  <si>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</si>
  <si>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</si>
  <si>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</si>
  <si>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</si>
  <si>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</si>
  <si>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</si>
  <si>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</si>
  <si>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</si>
  <si>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</si>
  <si>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</si>
  <si>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</si>
  <si>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</si>
  <si>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</si>
  <si>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</si>
  <si>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</si>
  <si>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</si>
  <si>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</si>
  <si>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</si>
  <si>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</si>
  <si>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</si>
  <si>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</si>
  <si>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</si>
  <si>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</si>
  <si>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</si>
  <si>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</si>
  <si>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</si>
  <si>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</si>
  <si>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</si>
  <si>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</si>
  <si>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</si>
  <si>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</si>
  <si>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</si>
  <si>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</si>
  <si>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</si>
  <si>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</si>
  <si>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</si>
  <si>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</si>
  <si>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</si>
  <si>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</si>
  <si>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</si>
  <si>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</si>
  <si>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</si>
  <si>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</si>
  <si>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</si>
  <si>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</si>
  <si>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</si>
  <si>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</si>
  <si>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</si>
  <si>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</si>
  <si>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</si>
  <si>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</si>
  <si>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</si>
  <si>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</si>
  <si>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</si>
  <si>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</si>
  <si>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</si>
  <si>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</si>
  <si>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</si>
  <si>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</si>
  <si>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</si>
  <si>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</si>
  <si>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</si>
  <si>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</si>
  <si>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</si>
  <si>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</si>
  <si>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</si>
  <si>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</si>
  <si>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</si>
  <si>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</si>
  <si>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</si>
  <si>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</si>
  <si>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</si>
  <si>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</si>
  <si>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</si>
  <si>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</si>
  <si>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</si>
  <si>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</si>
  <si>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</si>
  <si>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</si>
  <si>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</si>
  <si>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</si>
  <si>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</si>
  <si>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</si>
  <si>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</si>
  <si>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</si>
  <si>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</si>
  <si>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</si>
  <si>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</si>
  <si>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</si>
  <si>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</si>
  <si>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</si>
  <si>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</si>
  <si>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</si>
  <si>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</si>
  <si>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</si>
  <si>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</si>
  <si>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</si>
  <si>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</si>
  <si>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</si>
  <si>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</si>
  <si>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</si>
  <si>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</si>
  <si>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</si>
  <si>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</si>
  <si>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</si>
  <si>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</si>
  <si>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</si>
  <si>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</si>
  <si>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</si>
  <si>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</si>
  <si>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</si>
  <si>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</si>
  <si>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</si>
  <si>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</si>
  <si>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</si>
  <si>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</si>
  <si>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</si>
  <si>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</si>
  <si>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</si>
  <si>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</si>
  <si>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</si>
  <si>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</si>
  <si>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</si>
  <si>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</si>
  <si>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</si>
  <si>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</si>
  <si>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</si>
  <si>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</si>
  <si>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</si>
  <si>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</si>
  <si>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</si>
  <si>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</si>
  <si>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</si>
  <si>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</si>
  <si>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</si>
  <si>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</si>
  <si>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</si>
  <si>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</si>
  <si>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</si>
  <si>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</si>
  <si>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</si>
  <si>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</si>
  <si>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</si>
  <si>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</si>
  <si>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</si>
  <si>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</si>
  <si>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</si>
  <si>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</si>
  <si>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</si>
  <si>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</si>
  <si>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</si>
  <si>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</si>
  <si>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</si>
  <si>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</si>
  <si>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</si>
  <si>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</si>
  <si>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</si>
  <si>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</si>
  <si>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</si>
  <si>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</si>
  <si>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</si>
  <si>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</si>
  <si>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</si>
  <si>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</si>
  <si>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</si>
  <si>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</si>
  <si>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</si>
  <si>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</si>
  <si>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</si>
  <si>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</si>
  <si>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</si>
  <si>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</si>
  <si>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</si>
  <si>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</si>
  <si>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</si>
  <si>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</si>
  <si>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</si>
  <si>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</si>
  <si>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</si>
  <si>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</si>
  <si>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</si>
  <si>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</si>
  <si>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</si>
  <si>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</si>
  <si>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</si>
  <si>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</si>
  <si>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</si>
  <si>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</si>
  <si>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</si>
  <si>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</si>
  <si>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</si>
  <si>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</si>
  <si>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</si>
  <si>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</si>
  <si>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</si>
  <si>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</si>
  <si>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</si>
  <si>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</si>
  <si>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</si>
  <si>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</si>
  <si>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</si>
  <si>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</si>
  <si>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</si>
  <si>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</si>
  <si>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</si>
  <si>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</si>
  <si>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</si>
  <si>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</si>
  <si>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</si>
  <si>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</si>
  <si>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</si>
  <si>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</si>
  <si>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</si>
  <si>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</si>
  <si>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</si>
  <si>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</si>
  <si>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</si>
  <si>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</si>
  <si>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</si>
  <si>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</si>
  <si>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</si>
  <si>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</si>
  <si>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</si>
  <si>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</si>
  <si>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</si>
  <si>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</si>
  <si>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</si>
  <si>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</si>
  <si>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</si>
  <si>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</si>
  <si>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</si>
  <si>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</si>
  <si>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</si>
  <si>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</si>
  <si>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</si>
  <si>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</si>
  <si>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</si>
  <si>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</si>
  <si>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</si>
  <si>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</si>
  <si>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</si>
  <si>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</si>
  <si>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</si>
  <si>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</si>
  <si>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</si>
  <si>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</si>
  <si>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</si>
  <si>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</si>
  <si>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</si>
  <si>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</si>
  <si>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</si>
  <si>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</si>
  <si>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</si>
  <si>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</si>
  <si>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</si>
  <si>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</si>
  <si>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</si>
  <si>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</si>
  <si>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</si>
  <si>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</si>
  <si>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</si>
  <si>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</si>
  <si>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</si>
  <si>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</si>
  <si>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</si>
  <si>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</si>
  <si>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</si>
  <si>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</si>
  <si>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</si>
  <si>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</si>
  <si>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</si>
  <si>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</si>
  <si>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</si>
  <si>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</si>
  <si>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</si>
  <si>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</si>
  <si>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</si>
  <si>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</si>
  <si>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</si>
  <si>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</si>
  <si>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</si>
  <si>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</si>
  <si>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</si>
  <si>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</si>
  <si>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</si>
  <si>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</si>
  <si>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</si>
  <si>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</si>
  <si>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</si>
  <si>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</si>
  <si>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</si>
  <si>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</si>
  <si>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</si>
  <si>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</si>
  <si>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</si>
  <si>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</si>
  <si>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</si>
  <si>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</si>
  <si>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</si>
  <si>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</si>
  <si>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</si>
  <si>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</si>
  <si>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</si>
  <si>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</si>
  <si>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</si>
  <si>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</si>
  <si>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</si>
  <si>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</si>
  <si>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</si>
  <si>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</si>
  <si>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</si>
  <si>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</si>
  <si>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</si>
  <si>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</si>
  <si>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</si>
  <si>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</si>
  <si>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</si>
  <si>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</si>
  <si>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</si>
  <si>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</si>
  <si>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</si>
  <si>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</si>
  <si>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</si>
  <si>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</si>
  <si>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</si>
  <si>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</si>
  <si>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</si>
  <si>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</si>
  <si>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</si>
  <si>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</si>
  <si>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</si>
  <si>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</si>
  <si>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</si>
  <si>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</si>
  <si>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</si>
  <si>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</si>
  <si>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</si>
  <si>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</si>
  <si>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</si>
  <si>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</si>
  <si>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</si>
  <si>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</si>
  <si>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</si>
  <si>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</si>
  <si>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</si>
  <si>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</si>
  <si>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</si>
  <si>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</si>
  <si>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</si>
  <si>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</si>
  <si>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</si>
  <si>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</si>
  <si>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</si>
  <si>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</si>
  <si>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</si>
  <si>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</si>
  <si>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</si>
  <si>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</si>
  <si>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</si>
  <si>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</si>
  <si>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</si>
  <si>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</si>
  <si>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</si>
  <si>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</si>
  <si>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</si>
  <si>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</si>
  <si>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</si>
  <si>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</si>
  <si>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</si>
  <si>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</si>
  <si>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</si>
  <si>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</si>
  <si>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</si>
  <si>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</si>
  <si>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</si>
  <si>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</si>
  <si>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</si>
  <si>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</si>
  <si>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</si>
  <si>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</si>
  <si>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</si>
  <si>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</si>
  <si>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</si>
  <si>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</si>
  <si>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</si>
  <si>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</si>
  <si>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</si>
  <si>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</si>
  <si>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</si>
  <si>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</si>
  <si>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</si>
  <si>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</si>
  <si>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</si>
  <si>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</si>
  <si>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</si>
  <si>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</si>
  <si>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</si>
  <si>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</si>
  <si>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</si>
  <si>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</si>
  <si>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</si>
  <si>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</si>
  <si>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</si>
  <si>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</si>
  <si>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</si>
  <si>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</si>
  <si>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</si>
  <si>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</si>
  <si>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</si>
  <si>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</si>
  <si>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</si>
  <si>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</si>
  <si>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</si>
  <si>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</si>
  <si>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</si>
  <si>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</si>
  <si>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</si>
  <si>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</si>
  <si>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</si>
  <si>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</si>
  <si>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</si>
  <si>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</si>
  <si>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</si>
  <si>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</si>
  <si>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</si>
  <si>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</si>
  <si>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</si>
  <si>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</si>
  <si>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</si>
  <si>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</si>
  <si>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</si>
  <si>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</si>
  <si>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</si>
  <si>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</si>
  <si>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</si>
  <si>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</si>
  <si>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</si>
  <si>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</si>
  <si>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</si>
  <si>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</si>
  <si>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</si>
  <si>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</si>
  <si>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</si>
  <si>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</si>
  <si>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</si>
  <si>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</si>
  <si>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</si>
  <si>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</si>
  <si>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</si>
  <si>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</si>
  <si>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</si>
  <si>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</si>
  <si>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</si>
  <si>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</si>
  <si>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</si>
  <si>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</si>
  <si>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</si>
  <si>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</si>
  <si>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</si>
  <si>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</si>
  <si>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</si>
  <si>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</si>
  <si>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</si>
  <si>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</si>
  <si>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</si>
  <si>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</si>
  <si>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</si>
  <si>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</si>
  <si>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</si>
  <si>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</si>
  <si>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</si>
  <si>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</si>
  <si>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</si>
  <si>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</si>
  <si>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</si>
  <si>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</si>
  <si>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</si>
  <si>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</si>
  <si>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</si>
  <si>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</si>
  <si>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</si>
  <si>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</si>
  <si>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</si>
  <si>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</si>
  <si>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</si>
  <si>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</si>
  <si>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</si>
  <si>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</si>
  <si>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</si>
  <si>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</si>
  <si>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</si>
  <si>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</si>
  <si>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</si>
  <si>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</si>
  <si>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</si>
  <si>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</si>
  <si>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</si>
  <si>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</si>
  <si>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</si>
  <si>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</si>
  <si>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</si>
  <si>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</si>
  <si>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</si>
  <si>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</si>
  <si>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</si>
  <si>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</si>
  <si>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</si>
  <si>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</si>
  <si>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</si>
  <si>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</si>
  <si>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</si>
  <si>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</si>
  <si>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</si>
  <si>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</si>
  <si>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</si>
  <si>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</si>
  <si>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</si>
  <si>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</si>
  <si>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</si>
  <si>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</si>
  <si>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</si>
  <si>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</si>
  <si>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</si>
  <si>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</si>
  <si>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</si>
  <si>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</si>
  <si>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</si>
  <si>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</si>
  <si>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</si>
  <si>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</si>
  <si>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</si>
  <si>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</si>
  <si>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</si>
  <si>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</si>
  <si>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</si>
  <si>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</si>
  <si>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</si>
  <si>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</si>
  <si>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</si>
  <si>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</si>
  <si>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</si>
  <si>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</si>
  <si>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</si>
  <si>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</si>
  <si>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</si>
  <si>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</si>
  <si>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</si>
  <si>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</si>
  <si>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</si>
  <si>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</si>
  <si>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</si>
  <si>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</si>
  <si>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</si>
  <si>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</si>
  <si>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</si>
  <si>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</si>
  <si>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</si>
  <si>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</si>
  <si>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</si>
  <si>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</si>
  <si>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</si>
  <si>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</si>
  <si>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</si>
  <si>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</si>
  <si>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</si>
  <si>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</si>
  <si>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</si>
  <si>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</si>
  <si>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</si>
  <si>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</si>
  <si>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</si>
  <si>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</si>
  <si>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</si>
  <si>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</si>
  <si>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</si>
  <si>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</si>
  <si>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</si>
  <si>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</si>
  <si>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</si>
  <si>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</si>
  <si>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</si>
  <si>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</si>
  <si>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</si>
  <si>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</si>
  <si>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</si>
  <si>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</si>
  <si>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</si>
  <si>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</si>
  <si>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</si>
  <si>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</si>
  <si>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</si>
  <si>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</si>
  <si>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</si>
  <si>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</si>
  <si>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</si>
  <si>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</si>
  <si>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</si>
  <si>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</si>
  <si>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</si>
  <si>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</si>
  <si>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</si>
  <si>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</si>
  <si>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</si>
  <si>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</si>
  <si>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</si>
  <si>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</si>
  <si>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</si>
  <si>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</si>
  <si>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</si>
  <si>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</si>
  <si>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</si>
  <si>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</si>
  <si>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</si>
  <si>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</si>
  <si>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</si>
  <si>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</si>
  <si>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</si>
  <si>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</si>
  <si>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</si>
  <si>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</si>
  <si>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</si>
  <si>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</si>
  <si>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</si>
  <si>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</si>
  <si>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</si>
  <si>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</si>
  <si>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</si>
  <si>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</si>
  <si>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</si>
  <si>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</si>
  <si>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</si>
  <si>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</si>
  <si>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</si>
  <si>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</si>
  <si>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</si>
  <si>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</si>
  <si>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</si>
  <si>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</si>
  <si>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</si>
  <si>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</si>
  <si>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</si>
  <si>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</si>
  <si>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</si>
  <si>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</si>
  <si>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</si>
  <si>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</si>
  <si>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</si>
  <si>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</si>
  <si>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</si>
  <si>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</si>
  <si>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</si>
  <si>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</si>
  <si>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</si>
  <si>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</si>
  <si>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</si>
  <si>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</si>
  <si>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</si>
  <si>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</si>
  <si>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</si>
  <si>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</si>
  <si>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</si>
  <si>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</si>
  <si>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</si>
  <si>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</si>
  <si>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</si>
  <si>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</si>
  <si>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</si>
  <si>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</si>
  <si>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</si>
  <si>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</si>
  <si>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</si>
  <si>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</si>
  <si>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</si>
  <si>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</si>
  <si>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</si>
  <si>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</si>
  <si>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</si>
  <si>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</si>
  <si>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</si>
  <si>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</si>
  <si>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</si>
  <si>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</si>
  <si>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</si>
  <si>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</si>
  <si>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</si>
  <si>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</si>
  <si>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</si>
  <si>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</si>
  <si>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</si>
  <si>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</si>
  <si>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</si>
  <si>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</si>
  <si>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</si>
  <si>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</si>
  <si>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</si>
  <si>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</si>
  <si>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</si>
  <si>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</si>
  <si>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</si>
  <si>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</si>
  <si>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</si>
  <si>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</si>
  <si>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</si>
  <si>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</si>
  <si>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</si>
  <si>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</si>
  <si>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</si>
  <si>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</si>
  <si>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</si>
  <si>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</si>
  <si>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</si>
  <si>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</si>
  <si>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</si>
  <si>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</si>
  <si>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</si>
  <si>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</si>
  <si>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</si>
  <si>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</si>
  <si>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</si>
  <si>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</si>
  <si>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</si>
  <si>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</si>
  <si>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</si>
  <si>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</si>
  <si>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</si>
  <si>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</si>
  <si>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</si>
  <si>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</si>
  <si>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</si>
  <si>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</si>
  <si>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</si>
  <si>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</si>
  <si>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</si>
  <si>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</si>
  <si>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</si>
  <si>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</si>
  <si>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</si>
  <si>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</si>
  <si>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</si>
  <si>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</si>
  <si>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</si>
  <si>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</si>
  <si>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</si>
  <si>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</si>
  <si>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</si>
  <si>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</si>
  <si>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</si>
  <si>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</si>
  <si>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</si>
  <si>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</si>
  <si>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</si>
  <si>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</si>
  <si>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</si>
  <si>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</si>
  <si>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</si>
  <si>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</si>
  <si>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</si>
  <si>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</si>
  <si>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</si>
  <si>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</si>
  <si>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</si>
  <si>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</si>
  <si>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</si>
  <si>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</si>
  <si>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</si>
  <si>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</si>
  <si>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</si>
  <si>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</si>
  <si>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</si>
  <si>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</si>
  <si>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</si>
  <si>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</si>
  <si>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</si>
  <si>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</si>
  <si>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</si>
  <si>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</si>
  <si>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</si>
  <si>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</si>
  <si>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</si>
  <si>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</si>
  <si>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</si>
  <si>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</si>
  <si>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</si>
  <si>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</si>
  <si>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</si>
  <si>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</si>
  <si>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</si>
  <si>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</si>
  <si>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</si>
  <si>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</si>
  <si>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</si>
  <si>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</si>
  <si>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</si>
  <si>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</si>
  <si>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</si>
  <si>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</si>
  <si>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</si>
  <si>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</si>
  <si>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</si>
  <si>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</si>
  <si>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</si>
  <si>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</si>
  <si>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</si>
  <si>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</si>
  <si>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</si>
  <si>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</si>
  <si>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</si>
  <si>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</si>
  <si>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</si>
  <si>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</si>
  <si>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</si>
  <si>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</si>
  <si>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</si>
  <si>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</si>
  <si>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</si>
  <si>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</si>
  <si>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</si>
  <si>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</si>
  <si>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</si>
  <si>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</si>
  <si>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</si>
  <si>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</si>
  <si>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</si>
  <si>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</si>
  <si>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</si>
  <si>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</si>
  <si>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</si>
  <si>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</si>
  <si>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</si>
  <si>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</si>
  <si>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</si>
  <si>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</si>
  <si>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</si>
  <si>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</si>
  <si>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</si>
  <si>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</si>
  <si>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</si>
  <si>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</si>
  <si>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</si>
  <si>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</si>
  <si>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</si>
  <si>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</si>
  <si>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</si>
  <si>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</si>
  <si>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</si>
  <si>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</si>
  <si>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</si>
  <si>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</si>
  <si>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</si>
  <si>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</si>
  <si>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</si>
  <si>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</si>
  <si>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</si>
  <si>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</si>
  <si>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</si>
  <si>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</si>
  <si>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</si>
  <si>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</si>
  <si>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</si>
  <si>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</si>
  <si>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</si>
  <si>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</si>
  <si>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</si>
  <si>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</si>
  <si>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</si>
  <si>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</si>
  <si>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</si>
  <si>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</si>
  <si>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</si>
  <si>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</si>
  <si>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</si>
  <si>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</si>
  <si>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</si>
  <si>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</si>
  <si>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</si>
  <si>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</si>
  <si>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</si>
  <si>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</si>
  <si>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</si>
  <si>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</si>
  <si>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</si>
  <si>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</si>
  <si>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</si>
  <si>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</si>
  <si>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</si>
  <si>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</si>
  <si>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</si>
  <si>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</si>
  <si>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</si>
  <si>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</si>
  <si>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</si>
  <si>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</si>
  <si>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</si>
  <si>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</si>
  <si>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</si>
  <si>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</si>
  <si>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</si>
  <si>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</si>
  <si>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</si>
  <si>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</si>
  <si>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</si>
  <si>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</si>
  <si>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</si>
  <si>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</si>
  <si>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</si>
  <si>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</si>
  <si>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</si>
  <si>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</si>
  <si>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</si>
  <si>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</si>
  <si>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</si>
  <si>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</si>
  <si>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</si>
  <si>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</si>
  <si>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</si>
  <si>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</si>
  <si>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</si>
  <si>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</si>
  <si>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</si>
  <si>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</si>
  <si>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</si>
  <si>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</si>
  <si>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</si>
  <si>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</si>
  <si>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</si>
  <si>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</si>
  <si>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</si>
  <si>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</si>
  <si>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</si>
  <si>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</si>
  <si>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</si>
  <si>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</si>
  <si>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</si>
  <si>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</si>
  <si>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</si>
  <si>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</si>
  <si>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</si>
  <si>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</si>
  <si>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</si>
  <si>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</si>
  <si>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</si>
  <si>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</si>
  <si>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</si>
  <si>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</si>
  <si>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</si>
  <si>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</si>
  <si>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</si>
  <si>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</si>
  <si>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</si>
  <si>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</si>
  <si>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</si>
  <si>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</si>
  <si>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</si>
  <si>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</si>
  <si>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</si>
  <si>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</si>
  <si>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</si>
  <si>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</si>
  <si>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</si>
  <si>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</si>
  <si>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</si>
  <si>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</si>
  <si>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</si>
  <si>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</si>
  <si>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</si>
  <si>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</si>
  <si>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</si>
  <si>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</si>
  <si>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</si>
  <si>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</si>
  <si>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</si>
  <si>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</si>
  <si>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</si>
  <si>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</si>
  <si>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</si>
  <si>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</si>
  <si>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</si>
  <si>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</si>
  <si>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</si>
  <si>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</si>
  <si>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</si>
  <si>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</si>
  <si>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</si>
  <si>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</si>
  <si>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</si>
  <si>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</si>
  <si>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</si>
  <si>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</si>
  <si>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</si>
  <si>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</si>
  <si>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</si>
  <si>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</si>
  <si>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</si>
  <si>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</si>
  <si>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</si>
  <si>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</si>
  <si>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</si>
  <si>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</si>
  <si>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</si>
  <si>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</si>
  <si>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</si>
  <si>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</si>
  <si>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</si>
  <si>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</si>
  <si>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</si>
  <si>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</si>
  <si>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</si>
  <si>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</si>
  <si>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</si>
  <si>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</si>
  <si>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</si>
  <si>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</si>
  <si>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</si>
  <si>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</si>
  <si>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</si>
  <si>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</si>
  <si>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</si>
  <si>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</si>
  <si>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</si>
  <si>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</si>
  <si>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</si>
  <si>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</si>
  <si>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</si>
  <si>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</si>
  <si>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</si>
  <si>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</si>
  <si>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</si>
  <si>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</si>
  <si>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</si>
  <si>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</si>
  <si>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</si>
  <si>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</si>
  <si>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</si>
  <si>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</si>
  <si>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</si>
  <si>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</si>
  <si>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</si>
  <si>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</si>
  <si>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</si>
  <si>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</si>
  <si>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</si>
  <si>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</si>
  <si>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</si>
  <si>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</si>
  <si>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</si>
  <si>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</si>
  <si>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</si>
  <si>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</si>
  <si>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</si>
  <si>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</si>
  <si>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</si>
  <si>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</si>
  <si>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</si>
  <si>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</si>
  <si>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</si>
  <si>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</si>
  <si>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</si>
  <si>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</si>
  <si>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</si>
  <si>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</si>
  <si>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</si>
  <si>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</si>
  <si>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</si>
  <si>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</si>
  <si>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</si>
  <si>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</si>
  <si>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</si>
  <si>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</si>
  <si>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</si>
  <si>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</si>
  <si>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</si>
  <si>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</si>
  <si>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</si>
  <si>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</si>
  <si>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</si>
  <si>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</si>
  <si>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</si>
  <si>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</si>
  <si>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</si>
  <si>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</si>
  <si>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</si>
  <si>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</si>
  <si>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</si>
  <si>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</si>
  <si>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</si>
  <si>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</si>
  <si>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</si>
  <si>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</si>
  <si>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</si>
  <si>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</si>
  <si>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</si>
  <si>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</si>
  <si>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</si>
  <si>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</si>
  <si>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</si>
  <si>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</si>
  <si>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</si>
  <si>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</si>
  <si>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</si>
  <si>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</si>
  <si>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</si>
  <si>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</si>
  <si>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</si>
  <si>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</si>
  <si>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</si>
  <si>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</si>
  <si>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</si>
  <si>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</si>
  <si>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</si>
  <si>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</si>
  <si>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</si>
  <si>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</si>
  <si>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</si>
  <si>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</si>
  <si>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</si>
  <si>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</si>
  <si>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</si>
  <si>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</si>
  <si>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</si>
  <si>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</si>
  <si>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</si>
  <si>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</si>
  <si>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</si>
  <si>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</si>
  <si>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</si>
  <si>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</si>
  <si>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</si>
  <si>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</si>
  <si>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</si>
  <si>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</si>
  <si>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</si>
  <si>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</si>
  <si>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</si>
  <si>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</si>
  <si>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</si>
  <si>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</si>
  <si>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</si>
  <si>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</si>
  <si>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</si>
  <si>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</si>
  <si>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</si>
  <si>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</si>
  <si>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</si>
  <si>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</si>
  <si>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</si>
  <si>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</si>
  <si>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</si>
  <si>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</si>
  <si>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</si>
  <si>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</si>
  <si>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</si>
  <si>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</si>
  <si>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</si>
  <si>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</si>
  <si>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</si>
  <si>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</si>
  <si>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</si>
  <si>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</si>
  <si>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</si>
  <si>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</si>
  <si>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</si>
  <si>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</si>
  <si>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</si>
  <si>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</si>
  <si>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</si>
  <si>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</si>
  <si>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</si>
  <si>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</si>
  <si>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</si>
  <si>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</si>
  <si>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</si>
  <si>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</si>
  <si>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</si>
  <si>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</si>
  <si>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</si>
  <si>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</si>
  <si>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</si>
  <si>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</si>
  <si>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</si>
  <si>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</si>
  <si>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</si>
  <si>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</si>
  <si>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</si>
  <si>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</si>
  <si>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</si>
  <si>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</si>
  <si>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</si>
  <si>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</si>
  <si>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</si>
  <si>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</si>
  <si>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</si>
  <si>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</si>
  <si>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</si>
  <si>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</si>
  <si>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</si>
  <si>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</si>
  <si>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</si>
  <si>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</si>
  <si>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</si>
  <si>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</si>
  <si>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</si>
  <si>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</si>
  <si>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</si>
  <si>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</si>
  <si>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</si>
  <si>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</si>
  <si>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</si>
  <si>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</si>
  <si>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</si>
  <si>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</si>
  <si>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</si>
  <si>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</si>
  <si>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</si>
  <si>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</si>
  <si>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</si>
  <si>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</si>
  <si>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</si>
  <si>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</si>
  <si>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</si>
  <si>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</si>
  <si>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</si>
  <si>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</si>
  <si>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</si>
  <si>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</si>
  <si>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</si>
  <si>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</si>
  <si>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</si>
  <si>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</si>
  <si>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</si>
  <si>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</si>
  <si>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</si>
  <si>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</si>
  <si>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</si>
  <si>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</si>
  <si>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</si>
  <si>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</si>
  <si>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</si>
  <si>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</si>
  <si>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</si>
  <si>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</si>
  <si>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</si>
  <si>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</si>
  <si>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</si>
  <si>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</si>
  <si>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</si>
  <si>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</si>
  <si>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</si>
  <si>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</si>
  <si>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</si>
  <si>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</si>
  <si>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</si>
  <si>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</si>
  <si>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</si>
  <si>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</si>
  <si>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</si>
  <si>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</si>
  <si>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</si>
  <si>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</si>
  <si>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</si>
  <si>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</si>
  <si>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</si>
  <si>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</si>
  <si>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</si>
  <si>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</si>
  <si>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</si>
  <si>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</si>
  <si>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</si>
  <si>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</si>
  <si>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</si>
  <si>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</si>
  <si>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</si>
  <si>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</si>
  <si>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</si>
  <si>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</si>
  <si>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</si>
  <si>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</si>
  <si>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</si>
  <si>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</si>
  <si>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</si>
  <si>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</si>
  <si>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</si>
  <si>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</si>
  <si>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</si>
  <si>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</si>
  <si>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</si>
  <si>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</si>
  <si>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</si>
  <si>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</si>
  <si>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</si>
  <si>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</si>
  <si>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</si>
  <si>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</si>
  <si>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</si>
  <si>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</si>
  <si>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</si>
  <si>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</si>
  <si>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</si>
  <si>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</si>
  <si>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</si>
  <si>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</si>
  <si>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</si>
  <si>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</si>
  <si>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</si>
  <si>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</si>
  <si>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</si>
  <si>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</si>
  <si>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</si>
  <si>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</si>
  <si>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</si>
  <si>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</si>
  <si>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</si>
  <si>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</si>
  <si>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</si>
  <si>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</si>
  <si>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</si>
  <si>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</si>
  <si>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</si>
  <si>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</si>
  <si>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</si>
  <si>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</si>
  <si>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</si>
  <si>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</si>
  <si>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</si>
  <si>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</si>
  <si>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</si>
  <si>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</si>
  <si>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</si>
  <si>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</si>
  <si>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</si>
  <si>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</si>
  <si>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</si>
  <si>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</si>
  <si>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</si>
  <si>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</si>
  <si>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</si>
  <si>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</si>
  <si>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</si>
  <si>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</si>
  <si>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</si>
  <si>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</si>
  <si>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</si>
  <si>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</si>
  <si>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</si>
  <si>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</si>
  <si>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</si>
  <si>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</si>
  <si>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</si>
  <si>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</si>
  <si>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</si>
  <si>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</si>
  <si>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</si>
  <si>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</si>
  <si>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</si>
  <si>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</si>
  <si>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</si>
  <si>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</si>
  <si>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</si>
  <si>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</si>
  <si>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</si>
  <si>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</si>
  <si>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</si>
  <si>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</si>
  <si>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</si>
  <si>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</si>
  <si>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</si>
  <si>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</si>
  <si>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</si>
  <si>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</si>
  <si>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</si>
  <si>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</si>
  <si>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</si>
  <si>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</si>
  <si>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</si>
  <si>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</si>
  <si>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</si>
  <si>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</si>
  <si>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</si>
  <si>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</si>
  <si>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</si>
  <si>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</si>
  <si>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</si>
  <si>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</si>
  <si>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</si>
  <si>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</si>
  <si>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</si>
  <si>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</si>
  <si>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</si>
  <si>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</si>
  <si>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</si>
  <si>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</si>
  <si>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</si>
  <si>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</si>
  <si>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</si>
  <si>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</si>
  <si>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</si>
  <si>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</si>
  <si>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</si>
  <si>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</si>
  <si>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</si>
  <si>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</si>
  <si>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</si>
  <si>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</si>
  <si>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</si>
  <si>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</si>
  <si>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</si>
  <si>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</si>
  <si>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</si>
  <si>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</si>
  <si>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</si>
  <si>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</si>
  <si>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</si>
  <si>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</si>
  <si>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</si>
  <si>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</si>
  <si>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</si>
  <si>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</si>
  <si>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</si>
  <si>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</si>
  <si>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</si>
  <si>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</si>
  <si>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</si>
  <si>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</si>
  <si>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</si>
  <si>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</si>
  <si>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</si>
  <si>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</si>
  <si>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</si>
  <si>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</si>
  <si>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</si>
  <si>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</si>
  <si>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</si>
  <si>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</si>
  <si>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</si>
  <si>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</si>
  <si>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</si>
  <si>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</si>
  <si>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</si>
  <si>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</si>
  <si>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</si>
  <si>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</si>
  <si>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</si>
  <si>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</si>
  <si>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</si>
  <si>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</si>
  <si>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</si>
  <si>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</si>
  <si>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</si>
  <si>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</si>
  <si>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</si>
  <si>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</si>
  <si>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</si>
  <si>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</si>
  <si>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</si>
  <si>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</si>
  <si>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</si>
  <si>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</si>
  <si>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</si>
  <si>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</si>
  <si>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</si>
  <si>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</si>
  <si>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</si>
  <si>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</si>
  <si>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</si>
  <si>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</si>
  <si>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</si>
  <si>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</si>
  <si>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</si>
  <si>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</si>
  <si>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</si>
  <si>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</si>
  <si>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</si>
  <si>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</si>
  <si>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</si>
  <si>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</si>
  <si>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</si>
  <si>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</si>
  <si>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</si>
  <si>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</si>
  <si>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</si>
  <si>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</si>
  <si>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</si>
  <si>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</si>
  <si>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</si>
  <si>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</si>
  <si>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</si>
  <si>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</si>
  <si>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</si>
  <si>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</si>
  <si>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</si>
  <si>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</si>
  <si>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</si>
  <si>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</si>
  <si>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</si>
  <si>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</si>
  <si>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</si>
  <si>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</si>
  <si>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</si>
  <si>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</si>
  <si>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</si>
  <si>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</si>
  <si>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</si>
  <si>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</si>
  <si>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</si>
  <si>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</si>
  <si>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</si>
  <si>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</si>
  <si>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</si>
  <si>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</si>
  <si>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</si>
  <si>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</si>
  <si>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</si>
  <si>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</si>
  <si>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</si>
  <si>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</si>
  <si>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</si>
  <si>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</si>
  <si>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</si>
  <si>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</si>
  <si>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</si>
  <si>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</si>
  <si>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</si>
  <si>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</si>
  <si>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</si>
  <si>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</si>
  <si>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</si>
  <si>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</si>
  <si>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</si>
  <si>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</si>
  <si>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</si>
  <si>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</si>
  <si>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</si>
  <si>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</si>
  <si>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</si>
  <si>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</si>
  <si>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</si>
  <si>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</si>
  <si>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</si>
  <si>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</si>
  <si>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</si>
  <si>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</si>
  <si>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</si>
  <si>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</si>
  <si>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</si>
  <si>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</si>
  <si>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</si>
  <si>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</si>
  <si>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</si>
  <si>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</si>
  <si>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</si>
  <si>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</si>
  <si>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</si>
  <si>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</si>
  <si>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</si>
  <si>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</si>
  <si>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</si>
  <si>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</si>
  <si>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</si>
  <si>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</si>
  <si>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</si>
  <si>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</si>
  <si>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</si>
  <si>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</si>
  <si>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</si>
  <si>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</si>
  <si>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</si>
  <si>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</si>
  <si>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</si>
  <si>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</si>
  <si>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</si>
  <si>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</si>
  <si>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</si>
  <si>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</si>
  <si>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</si>
  <si>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</si>
  <si>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</si>
  <si>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</si>
  <si>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</si>
  <si>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</si>
  <si>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</si>
  <si>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</si>
  <si>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</si>
  <si>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</si>
  <si>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</si>
  <si>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</si>
  <si>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</si>
  <si>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</si>
  <si>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</si>
  <si>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</si>
  <si>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</si>
  <si>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</si>
  <si>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</si>
  <si>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</si>
  <si>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</si>
  <si>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</si>
  <si>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</si>
  <si>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</si>
  <si>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</si>
  <si>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</si>
  <si>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</si>
  <si>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</si>
  <si>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</si>
  <si>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</si>
  <si>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</si>
  <si>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</si>
  <si>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</si>
  <si>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</si>
  <si>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</si>
  <si>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</si>
  <si>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</si>
  <si>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</si>
  <si>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</si>
  <si>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</si>
  <si>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</si>
  <si>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</si>
  <si>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</si>
  <si>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</si>
  <si>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</si>
  <si>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</si>
  <si>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</si>
  <si>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</si>
  <si>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</si>
  <si>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</si>
  <si>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</si>
  <si>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</si>
  <si>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</si>
  <si>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</si>
  <si>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</si>
  <si>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</si>
  <si>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</si>
  <si>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</si>
  <si>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</si>
  <si>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</si>
  <si>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</si>
  <si>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</si>
  <si>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</si>
  <si>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</si>
  <si>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</si>
  <si>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</si>
  <si>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</si>
  <si>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</si>
  <si>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</si>
  <si>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</si>
  <si>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</si>
  <si>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</si>
  <si>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</si>
  <si>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</si>
  <si>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</si>
  <si>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</si>
  <si>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</si>
  <si>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</si>
  <si>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</si>
  <si>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</si>
  <si>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</si>
  <si>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</si>
  <si>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</si>
  <si>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</si>
  <si>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</si>
  <si>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</si>
  <si>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</si>
  <si>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</si>
  <si>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</si>
  <si>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</si>
  <si>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</si>
  <si>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</si>
  <si>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</si>
  <si>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</si>
  <si>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</si>
  <si>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</si>
  <si>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</si>
  <si>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</si>
  <si>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</si>
  <si>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</si>
  <si>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</si>
  <si>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</si>
  <si>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</si>
  <si>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</si>
  <si>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</si>
  <si>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</si>
  <si>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</si>
  <si>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</si>
  <si>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</si>
  <si>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</si>
  <si>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</si>
  <si>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</si>
  <si>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</si>
  <si>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</si>
  <si>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</si>
  <si>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</si>
  <si>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</si>
  <si>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</si>
  <si>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</si>
  <si>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</si>
  <si>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</si>
  <si>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</si>
  <si>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</si>
  <si>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</si>
  <si>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</si>
  <si>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</si>
  <si>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</si>
  <si>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</si>
  <si>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</si>
  <si>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</si>
  <si>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</si>
  <si>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</si>
  <si>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</si>
  <si>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</si>
  <si>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</si>
  <si>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</si>
  <si>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</si>
  <si>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</si>
  <si>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</si>
  <si>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</si>
  <si>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</si>
  <si>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</si>
  <si>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</si>
  <si>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</si>
  <si>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</si>
  <si>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</si>
  <si>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</si>
  <si>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</si>
  <si>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</si>
  <si>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</si>
  <si>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</si>
  <si>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</si>
  <si>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</si>
  <si>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</si>
  <si>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</si>
  <si>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</si>
  <si>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</si>
  <si>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</si>
  <si>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</si>
  <si>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</si>
  <si>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</si>
  <si>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</si>
  <si>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</si>
  <si>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</si>
  <si>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</si>
  <si>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</si>
  <si>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</si>
  <si>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</si>
  <si>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</si>
  <si>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</si>
  <si>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</si>
  <si>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</si>
  <si>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</si>
  <si>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</si>
  <si>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</si>
  <si>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</si>
  <si>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</si>
  <si>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</si>
  <si>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</si>
  <si>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</si>
  <si>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</si>
  <si>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</si>
  <si>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</si>
  <si>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</si>
  <si>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</si>
  <si>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</si>
  <si>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</si>
  <si>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</si>
  <si>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</si>
  <si>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</si>
  <si>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</si>
  <si>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</si>
  <si>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</si>
  <si>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</si>
  <si>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</si>
  <si>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</si>
  <si>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</si>
  <si>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</si>
  <si>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</si>
  <si>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</si>
  <si>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</si>
  <si>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</si>
  <si>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</si>
  <si>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</si>
  <si>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</si>
  <si>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</si>
  <si>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</si>
  <si>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</si>
  <si>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</si>
  <si>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</si>
  <si>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</si>
  <si>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</si>
  <si>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</si>
  <si>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</si>
  <si>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</si>
  <si>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</si>
  <si>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</si>
  <si>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</si>
  <si>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</si>
  <si>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</si>
  <si>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</si>
  <si>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</si>
  <si>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</si>
  <si>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</si>
  <si>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</si>
  <si>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</si>
  <si>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</si>
  <si>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</si>
  <si>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</si>
  <si>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</si>
  <si>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</si>
  <si>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</si>
  <si>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</si>
  <si>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</si>
  <si>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</si>
  <si>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</si>
  <si>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</si>
  <si>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</si>
  <si>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</si>
  <si>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</si>
  <si>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</si>
  <si>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</si>
  <si>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</si>
  <si>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</si>
  <si>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</si>
  <si>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</si>
  <si>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</si>
  <si>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</si>
  <si>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</si>
  <si>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</si>
  <si>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</si>
  <si>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</si>
  <si>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</si>
  <si>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</si>
  <si>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</si>
  <si>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</si>
  <si>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</si>
  <si>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</si>
  <si>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</si>
  <si>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</si>
  <si>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</si>
  <si>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</si>
  <si>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</si>
  <si>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</si>
  <si>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</si>
  <si>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</si>
  <si>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</si>
  <si>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</si>
  <si>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</si>
  <si>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</si>
  <si>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</si>
  <si>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</si>
  <si>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</si>
  <si>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</si>
  <si>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</si>
  <si>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</si>
  <si>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</si>
  <si>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</si>
  <si>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</si>
  <si>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</si>
  <si>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</si>
  <si>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</si>
  <si>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</si>
  <si>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</si>
  <si>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</si>
  <si>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</si>
  <si>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</si>
  <si>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</si>
  <si>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</si>
  <si>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</si>
  <si>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</si>
  <si>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</si>
  <si>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</si>
  <si>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</si>
  <si>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</si>
  <si>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</si>
  <si>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</si>
  <si>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</si>
  <si>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</si>
  <si>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</si>
  <si>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</si>
  <si>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</si>
  <si>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</si>
  <si>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</si>
  <si>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</si>
  <si>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</si>
  <si>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</si>
  <si>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</si>
  <si>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</si>
  <si>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</si>
  <si>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</si>
  <si>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</si>
  <si>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</si>
  <si>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</si>
  <si>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</si>
  <si>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</si>
  <si>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</si>
  <si>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</si>
  <si>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</si>
  <si>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</si>
  <si>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</si>
  <si>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</si>
  <si>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</si>
  <si>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</si>
  <si>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</si>
  <si>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</si>
  <si>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</si>
  <si>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</si>
  <si>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</si>
  <si>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</si>
  <si>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</si>
  <si>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</si>
  <si>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</si>
  <si>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</si>
  <si>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</si>
  <si>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</si>
  <si>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</si>
  <si>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</si>
  <si>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</si>
  <si>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</si>
  <si>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</si>
  <si>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</si>
  <si>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</si>
  <si>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</si>
  <si>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</si>
  <si>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</si>
  <si>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</si>
  <si>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</si>
  <si>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</si>
  <si>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</si>
  <si>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</si>
  <si>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</si>
  <si>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</si>
  <si>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</si>
  <si>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</si>
  <si>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</si>
  <si>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</si>
  <si>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</si>
  <si>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</si>
  <si>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</si>
  <si>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</si>
  <si>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</si>
  <si>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</si>
  <si>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</si>
  <si>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</si>
  <si>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</si>
  <si>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</si>
  <si>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</si>
  <si>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</si>
  <si>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</si>
  <si>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</si>
  <si>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</si>
  <si>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</si>
  <si>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</si>
  <si>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</si>
  <si>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</si>
  <si>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</si>
  <si>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</si>
  <si>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</si>
  <si>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</si>
  <si>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</si>
  <si>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</si>
  <si>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</si>
  <si>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</si>
  <si>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</si>
  <si>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</si>
  <si>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</si>
  <si>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</si>
  <si>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</si>
  <si>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</si>
  <si>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</si>
  <si>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</si>
  <si>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</si>
  <si>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</si>
  <si>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</si>
  <si>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</si>
  <si>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</si>
  <si>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</si>
  <si>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</si>
  <si>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</si>
  <si>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</si>
  <si>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</si>
  <si>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</si>
  <si>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</si>
  <si>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</si>
  <si>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</si>
  <si>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</si>
  <si>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</si>
  <si>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</si>
  <si>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</si>
  <si>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</si>
  <si>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</si>
  <si>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</si>
  <si>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</si>
  <si>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</si>
  <si>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</si>
  <si>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</si>
  <si>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</si>
  <si>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</si>
  <si>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</si>
  <si>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</si>
  <si>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</si>
  <si>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</si>
  <si>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</si>
  <si>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</si>
  <si>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</si>
  <si>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</si>
  <si>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</si>
  <si>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</si>
  <si>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</si>
  <si>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</si>
  <si>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</si>
  <si>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</si>
  <si>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</si>
  <si>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</si>
  <si>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</si>
  <si>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</si>
  <si>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</si>
  <si>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</si>
  <si>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</si>
  <si>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</si>
  <si>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</si>
  <si>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</si>
  <si>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</si>
  <si>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</si>
  <si>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</si>
  <si>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</si>
  <si>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</si>
  <si>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</si>
  <si>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</si>
  <si>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</si>
  <si>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</si>
  <si>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</si>
  <si>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</si>
  <si>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</si>
  <si>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</si>
  <si>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</si>
  <si>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</si>
  <si>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</si>
  <si>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</si>
  <si>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</si>
  <si>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</si>
  <si>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</si>
  <si>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</si>
  <si>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</si>
  <si>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</si>
  <si>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</si>
  <si>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</si>
  <si>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</si>
  <si>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</si>
  <si>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</si>
  <si>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</si>
  <si>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</si>
  <si>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</si>
  <si>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</si>
  <si>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</si>
  <si>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</si>
  <si>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</si>
  <si>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</si>
  <si>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</si>
  <si>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</si>
  <si>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</si>
  <si>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</si>
  <si>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</si>
  <si>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</si>
  <si>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</si>
  <si>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</si>
  <si>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</si>
  <si>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</si>
  <si>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</si>
  <si>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</si>
  <si>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</si>
  <si>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</si>
  <si>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</si>
  <si>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</si>
  <si>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</si>
  <si>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</si>
  <si>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</si>
  <si>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</si>
  <si>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</si>
  <si>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</si>
  <si>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</si>
  <si>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</si>
  <si>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</si>
  <si>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</si>
  <si>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</si>
  <si>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</si>
  <si>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</si>
  <si>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</si>
  <si>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</si>
  <si>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</si>
  <si>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</si>
  <si>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</si>
  <si>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</si>
  <si>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</si>
  <si>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</si>
  <si>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</si>
  <si>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</si>
  <si>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</si>
  <si>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</si>
  <si>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</si>
  <si>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</si>
  <si>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</si>
  <si>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</si>
  <si>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</si>
  <si>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</si>
  <si>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</si>
  <si>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</si>
  <si>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</si>
  <si>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</si>
  <si>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</si>
  <si>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</si>
  <si>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</si>
  <si>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</si>
  <si>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</si>
  <si>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</si>
  <si>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</si>
  <si>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</si>
  <si>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</si>
  <si>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</si>
  <si>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</si>
  <si>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</si>
  <si>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</si>
  <si>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</si>
  <si>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</si>
  <si>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</si>
  <si>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</si>
  <si>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</si>
  <si>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</si>
  <si>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</si>
  <si>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</si>
  <si>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</si>
  <si>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</si>
  <si>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</si>
  <si>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</si>
  <si>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</si>
  <si>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</si>
  <si>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</si>
  <si>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</si>
  <si>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</si>
  <si>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</si>
  <si>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</si>
  <si>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</si>
  <si>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</si>
  <si>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</si>
  <si>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</si>
  <si>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</si>
  <si>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</si>
  <si>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</si>
  <si>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</si>
  <si>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</si>
  <si>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</si>
  <si>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</si>
  <si>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</si>
  <si>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</si>
  <si>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</si>
  <si>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</si>
  <si>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</si>
  <si>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</si>
  <si>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</si>
  <si>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</si>
  <si>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</si>
  <si>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</si>
  <si>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</si>
  <si>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</si>
  <si>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</si>
  <si>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</si>
  <si>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</si>
  <si>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</si>
  <si>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</si>
  <si>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</si>
  <si>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</si>
  <si>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</si>
  <si>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</si>
  <si>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</si>
  <si>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</si>
  <si>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</si>
  <si>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</si>
  <si>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</si>
  <si>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</si>
  <si>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</si>
  <si>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</si>
  <si>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</si>
  <si>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</si>
  <si>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</si>
  <si>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</si>
  <si>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</si>
  <si>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</si>
  <si>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</si>
  <si>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</si>
  <si>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</si>
  <si>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</si>
  <si>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</si>
  <si>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</si>
  <si>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</si>
  <si>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</si>
  <si>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</si>
  <si>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</si>
  <si>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</si>
  <si>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</si>
  <si>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</si>
  <si>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</si>
  <si>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</si>
  <si>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</si>
  <si>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</si>
  <si>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</si>
  <si>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</si>
  <si>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</si>
  <si>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</si>
  <si>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</si>
  <si>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</si>
  <si>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</si>
  <si>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</si>
  <si>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</si>
  <si>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</si>
  <si>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</si>
  <si>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</si>
  <si>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</si>
  <si>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</si>
  <si>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</si>
  <si>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</si>
  <si>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</si>
  <si>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</si>
  <si>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</si>
  <si>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</si>
  <si>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</si>
  <si>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</si>
  <si>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</si>
  <si>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</si>
  <si>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</si>
  <si>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</si>
  <si>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</si>
  <si>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</si>
  <si>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</si>
  <si>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</si>
  <si>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</si>
  <si>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</si>
  <si>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</si>
  <si>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</si>
  <si>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</si>
  <si>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</si>
  <si>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</si>
  <si>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</si>
  <si>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</si>
  <si>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</si>
  <si>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</si>
  <si>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</si>
  <si>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</si>
  <si>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</si>
  <si>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</si>
  <si>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</si>
  <si>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</si>
  <si>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</si>
  <si>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</si>
  <si>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</si>
  <si>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</si>
  <si>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</si>
  <si>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</si>
  <si>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</si>
  <si>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</si>
  <si>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</si>
  <si>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</si>
  <si>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</si>
  <si>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</si>
  <si>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</si>
  <si>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</si>
  <si>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</si>
  <si>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</si>
  <si>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</si>
  <si>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</si>
  <si>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</si>
  <si>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</si>
  <si>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</si>
  <si>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</si>
  <si>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</si>
  <si>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</si>
  <si>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</si>
  <si>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</si>
  <si>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</si>
  <si>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</si>
  <si>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</si>
  <si>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</si>
  <si>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</si>
  <si>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</si>
  <si>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</si>
  <si>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</si>
  <si>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</si>
  <si>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</si>
  <si>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</si>
  <si>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</si>
  <si>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</si>
  <si>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</si>
  <si>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</si>
  <si>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</si>
  <si>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</si>
  <si>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</si>
  <si>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</si>
  <si>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</si>
  <si>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</si>
  <si>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</si>
  <si>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</si>
  <si>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</si>
  <si>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</si>
  <si>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</si>
  <si>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</si>
  <si>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</si>
  <si>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</si>
  <si>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</si>
  <si>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</si>
  <si>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</si>
  <si>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</si>
  <si>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</si>
  <si>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</si>
  <si>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</si>
  <si>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</si>
  <si>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</si>
  <si>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</si>
  <si>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</si>
  <si>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</si>
  <si>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</si>
  <si>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</si>
  <si>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</si>
  <si>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</si>
  <si>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</si>
  <si>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</si>
  <si>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</si>
  <si>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</si>
  <si>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</si>
  <si>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</si>
  <si>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</si>
  <si>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</si>
  <si>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</si>
  <si>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</si>
  <si>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</si>
  <si>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</si>
  <si>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</si>
  <si>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</si>
  <si>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</si>
  <si>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</si>
  <si>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</si>
  <si>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</si>
  <si>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</si>
  <si>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</si>
  <si>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</si>
  <si>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</si>
  <si>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</si>
  <si>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</si>
  <si>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</si>
  <si>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</si>
  <si>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</si>
  <si>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</si>
  <si>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</si>
  <si>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</si>
  <si>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</si>
  <si>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</si>
  <si>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</si>
  <si>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</si>
  <si>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</si>
  <si>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</si>
  <si>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</si>
  <si>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</si>
  <si>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</si>
  <si>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</si>
  <si>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</si>
  <si>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</si>
  <si>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</si>
  <si>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</si>
  <si>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</si>
  <si>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</si>
  <si>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</si>
  <si>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</si>
  <si>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</si>
  <si>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</si>
  <si>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</si>
  <si>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</si>
  <si>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</si>
  <si>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</si>
  <si>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</si>
  <si>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</si>
  <si>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</si>
  <si>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</si>
  <si>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</si>
  <si>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</si>
  <si>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</si>
  <si>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</si>
  <si>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</si>
  <si>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</si>
  <si>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</si>
  <si>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</si>
  <si>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</si>
  <si>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</si>
  <si>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</si>
  <si>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</si>
  <si>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</si>
  <si>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</si>
  <si>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</si>
  <si>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</si>
  <si>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</si>
  <si>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</si>
  <si>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</si>
  <si>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</si>
  <si>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</si>
  <si>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</si>
  <si>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</si>
  <si>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</si>
  <si>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</si>
  <si>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</si>
  <si>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</si>
  <si>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</si>
  <si>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</si>
  <si>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</si>
  <si>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</si>
  <si>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</si>
  <si>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</si>
  <si>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</si>
  <si>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</si>
  <si>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</si>
  <si>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</si>
  <si>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</si>
  <si>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</si>
  <si>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</si>
  <si>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</si>
  <si>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</si>
  <si>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</si>
  <si>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</si>
  <si>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</si>
  <si>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</si>
  <si>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</si>
  <si>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</si>
  <si>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</si>
  <si>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</si>
  <si>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</si>
  <si>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</si>
  <si>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</si>
  <si>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</si>
  <si>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</si>
  <si>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</si>
  <si>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</si>
  <si>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</si>
  <si>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</si>
  <si>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</si>
  <si>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</si>
  <si>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</si>
  <si>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</si>
  <si>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</si>
  <si>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</si>
  <si>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</si>
  <si>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</si>
  <si>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</si>
  <si>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</si>
  <si>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</si>
  <si>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</si>
  <si>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</si>
  <si>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</si>
  <si>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</si>
  <si>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</si>
  <si>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</si>
  <si>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</si>
  <si>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</si>
  <si>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</si>
  <si>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</si>
  <si>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</si>
  <si>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</si>
  <si>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</si>
  <si>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</si>
  <si>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</si>
  <si>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</si>
  <si>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</si>
  <si>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</si>
  <si>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</si>
  <si>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</si>
  <si>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</si>
  <si>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</si>
  <si>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</si>
  <si>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</si>
  <si>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</si>
  <si>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</si>
  <si>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</si>
  <si>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</si>
  <si>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</si>
  <si>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</si>
  <si>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</si>
  <si>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</si>
  <si>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</si>
  <si>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</si>
  <si>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</si>
  <si>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</si>
  <si>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</si>
  <si>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</si>
  <si>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</si>
  <si>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</si>
  <si>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</si>
  <si>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</si>
  <si>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</si>
  <si>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</si>
  <si>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</si>
  <si>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</si>
  <si>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</si>
  <si>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</si>
  <si>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</si>
  <si>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</si>
  <si>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</si>
  <si>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</si>
  <si>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</si>
  <si>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</si>
  <si>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</si>
  <si>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</si>
  <si>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</si>
  <si>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</si>
  <si>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</si>
  <si>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</si>
  <si>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</si>
  <si>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</si>
  <si>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</si>
  <si>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</si>
  <si>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</si>
  <si>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</si>
  <si>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</si>
  <si>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</si>
  <si>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</si>
  <si>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</si>
  <si>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</si>
  <si>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</si>
  <si>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</si>
  <si>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</si>
  <si>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</si>
  <si>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</si>
  <si>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</si>
  <si>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</si>
  <si>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</si>
  <si>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</si>
  <si>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</si>
  <si>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</si>
  <si>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</si>
  <si>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</si>
  <si>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</si>
  <si>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</si>
  <si>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</si>
  <si>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</si>
  <si>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</si>
  <si>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</si>
  <si>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</si>
  <si>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</si>
  <si>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</si>
  <si>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</si>
  <si>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</si>
  <si>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</si>
  <si>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</si>
  <si>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</si>
  <si>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</si>
  <si>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</si>
  <si>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</si>
  <si>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</si>
  <si>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</si>
  <si>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</si>
  <si>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</si>
  <si>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</si>
  <si>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</si>
  <si>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</si>
  <si>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</si>
  <si>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</si>
  <si>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</si>
  <si>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</si>
  <si>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</si>
  <si>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</si>
  <si>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</si>
  <si>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</si>
  <si>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</si>
  <si>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</si>
  <si>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</si>
  <si>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</si>
  <si>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</si>
  <si>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</si>
  <si>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</si>
  <si>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</si>
  <si>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</si>
  <si>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</si>
  <si>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</si>
  <si>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</si>
  <si>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</si>
  <si>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</si>
  <si>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</si>
  <si>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</si>
  <si>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</si>
  <si>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</si>
  <si>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</si>
  <si>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</si>
  <si>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</si>
  <si>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</si>
  <si>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</si>
  <si>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</si>
  <si>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</si>
  <si>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</si>
  <si>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</si>
  <si>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</si>
  <si>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</si>
  <si>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</si>
  <si>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</si>
  <si>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</si>
  <si>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</si>
  <si>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</si>
  <si>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</si>
  <si>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</si>
  <si>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</si>
  <si>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</si>
  <si>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</si>
  <si>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</si>
  <si>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</si>
  <si>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</si>
  <si>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</si>
  <si>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</si>
  <si>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</si>
  <si>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</si>
  <si>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</si>
  <si>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</si>
  <si>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</si>
  <si>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</si>
  <si>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</si>
  <si>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</si>
  <si>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</si>
  <si>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</si>
  <si>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</si>
  <si>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</si>
  <si>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</si>
  <si>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</si>
  <si>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</si>
  <si>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</si>
  <si>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</si>
  <si>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</si>
  <si>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</si>
  <si>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</si>
  <si>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</si>
  <si>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</si>
  <si>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</si>
  <si>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</si>
  <si>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</si>
  <si>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</si>
  <si>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</si>
  <si>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</si>
  <si>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</si>
  <si>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</si>
  <si>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</si>
  <si>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</si>
  <si>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</si>
  <si>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</si>
  <si>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</si>
  <si>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</si>
  <si>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</si>
  <si>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</si>
  <si>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</si>
  <si>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</si>
  <si>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</si>
  <si>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</si>
  <si>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</si>
  <si>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</si>
  <si>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</si>
  <si>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</si>
  <si>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</si>
  <si>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</si>
  <si>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</si>
  <si>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</si>
  <si>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</si>
  <si>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</si>
  <si>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</si>
  <si>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</si>
  <si>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</si>
  <si>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</si>
  <si>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</si>
  <si>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</si>
  <si>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</si>
  <si>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</si>
  <si>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</si>
  <si>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</si>
  <si>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</si>
  <si>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</si>
  <si>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</si>
  <si>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</si>
  <si>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</si>
  <si>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</si>
  <si>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</si>
  <si>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</si>
  <si>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</si>
  <si>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</si>
  <si>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</si>
  <si>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</si>
  <si>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</si>
  <si>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</si>
  <si>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</si>
  <si>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</si>
  <si>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</si>
  <si>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</si>
  <si>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</si>
  <si>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</si>
  <si>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</si>
  <si>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</si>
  <si>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</si>
  <si>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</si>
  <si>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</si>
  <si>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</si>
  <si>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</si>
  <si>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</si>
  <si>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</si>
  <si>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</si>
  <si>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</si>
  <si>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</si>
  <si>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</si>
  <si>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</si>
  <si>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</si>
  <si>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</si>
  <si>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</si>
  <si>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</si>
  <si>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</si>
  <si>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</si>
  <si>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</si>
  <si>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</si>
  <si>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</si>
  <si>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</si>
  <si>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</si>
  <si>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</si>
  <si>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</si>
  <si>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</si>
  <si>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</si>
  <si>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</si>
  <si>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</si>
  <si>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</si>
  <si>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</si>
  <si>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</si>
  <si>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</si>
  <si>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</si>
  <si>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</si>
  <si>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</si>
  <si>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</si>
  <si>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</si>
  <si>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</si>
  <si>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</si>
  <si>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</si>
  <si>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</si>
  <si>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</si>
  <si>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</si>
  <si>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</si>
  <si>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</si>
  <si>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</si>
  <si>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</si>
  <si>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</si>
  <si>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</si>
  <si>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</si>
  <si>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</si>
  <si>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</si>
  <si>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</si>
  <si>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</si>
  <si>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</si>
  <si>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</si>
  <si>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</si>
  <si>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</si>
  <si>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</si>
  <si>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</si>
  <si>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</si>
  <si>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</si>
  <si>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</si>
  <si>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</si>
  <si>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</si>
  <si>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</si>
  <si>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</si>
  <si>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</si>
  <si>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</si>
  <si>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</si>
  <si>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</si>
  <si>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</si>
  <si>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</si>
  <si>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</si>
  <si>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</si>
  <si>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</si>
  <si>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</si>
  <si>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</si>
  <si>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</si>
  <si>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</si>
  <si>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</si>
  <si>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</si>
  <si>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</si>
  <si>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</si>
  <si>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</si>
  <si>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</si>
  <si>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</si>
  <si>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</si>
  <si>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</si>
  <si>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</si>
  <si>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</si>
  <si>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</si>
  <si>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</si>
  <si>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</si>
  <si>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</si>
  <si>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</si>
  <si>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</si>
  <si>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</si>
  <si>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</si>
  <si>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</si>
  <si>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</si>
  <si>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</si>
  <si>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</si>
  <si>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</si>
  <si>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</si>
  <si>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</si>
  <si>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</si>
  <si>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</si>
  <si>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</si>
  <si>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</si>
  <si>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</si>
  <si>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</si>
  <si>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</si>
  <si>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</si>
  <si>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</si>
  <si>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</si>
  <si>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</si>
  <si>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</si>
  <si>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</si>
  <si>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</si>
  <si>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</si>
  <si>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</si>
  <si>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</si>
  <si>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</si>
  <si>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</si>
  <si>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</si>
  <si>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</si>
  <si>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</si>
  <si>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</si>
  <si>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</si>
  <si>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</si>
  <si>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</si>
  <si>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</si>
  <si>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</si>
  <si>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</si>
  <si>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</si>
  <si>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</si>
  <si>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</si>
  <si>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</si>
  <si>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</si>
  <si>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</si>
  <si>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</si>
  <si>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</si>
  <si>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</si>
  <si>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</si>
  <si>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</si>
  <si>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</si>
  <si>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</si>
  <si>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</si>
  <si>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</si>
  <si>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</si>
  <si>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</si>
  <si>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</si>
  <si>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</si>
  <si>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</si>
  <si>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</si>
  <si>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</si>
  <si>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</si>
  <si>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</si>
  <si>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</si>
  <si>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</si>
  <si>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</si>
  <si>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</si>
  <si>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</si>
  <si>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</si>
  <si>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</si>
  <si>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</si>
  <si>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</si>
  <si>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</si>
  <si>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</si>
  <si>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</si>
  <si>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</si>
  <si>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</si>
  <si>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</si>
  <si>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</si>
  <si>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</si>
  <si>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</si>
  <si>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</si>
  <si>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</si>
  <si>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</si>
  <si>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</si>
  <si>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</si>
  <si>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</si>
  <si>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</si>
  <si>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</si>
  <si>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</si>
  <si>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</si>
  <si>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</si>
  <si>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</si>
  <si>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</si>
  <si>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</si>
  <si>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</si>
  <si>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</si>
  <si>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</si>
  <si>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</si>
  <si>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</si>
  <si>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</si>
  <si>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</si>
  <si>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</si>
  <si>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</si>
  <si>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</si>
  <si>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</si>
  <si>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</si>
  <si>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</si>
  <si>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</si>
  <si>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</si>
  <si>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</si>
  <si>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</si>
  <si>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</si>
  <si>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</si>
  <si>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</si>
  <si>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</si>
  <si>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</si>
  <si>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</si>
  <si>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</si>
  <si>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</si>
  <si>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</si>
  <si>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</si>
  <si>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</si>
  <si>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</si>
  <si>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</si>
  <si>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</si>
  <si>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</si>
  <si>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</si>
  <si>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</si>
  <si>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</si>
  <si>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</si>
  <si>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</si>
  <si>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</si>
  <si>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</si>
  <si>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</si>
  <si>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</si>
  <si>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</si>
  <si>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</si>
  <si>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</si>
  <si>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</si>
  <si>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</si>
  <si>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</si>
  <si>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</si>
  <si>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</si>
  <si>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</si>
  <si>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</si>
  <si>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</si>
  <si>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</si>
  <si>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</si>
  <si>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</si>
  <si>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</si>
  <si>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</si>
  <si>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</si>
  <si>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</si>
  <si>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</si>
  <si>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</si>
  <si>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</si>
  <si>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</si>
  <si>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</si>
  <si>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</si>
  <si>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</si>
  <si>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</si>
  <si>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</si>
  <si>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</si>
  <si>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</si>
  <si>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</si>
  <si>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</si>
  <si>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</si>
  <si>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</si>
  <si>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</si>
  <si>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</si>
  <si>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</si>
  <si>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</si>
  <si>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</si>
  <si>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</si>
  <si>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</si>
  <si>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</si>
  <si>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</si>
  <si>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</si>
  <si>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</si>
  <si>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</si>
  <si>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</si>
  <si>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</si>
  <si>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</si>
  <si>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</si>
  <si>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</si>
  <si>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</si>
  <si>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</si>
  <si>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</si>
  <si>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</si>
  <si>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</si>
  <si>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</si>
  <si>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</si>
  <si>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</si>
  <si>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</si>
  <si>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</si>
  <si>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</si>
  <si>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</si>
  <si>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</si>
  <si>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</si>
  <si>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</si>
  <si>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</si>
  <si>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</si>
  <si>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</si>
  <si>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</si>
  <si>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</si>
  <si>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</si>
  <si>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</si>
  <si>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</si>
  <si>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</si>
  <si>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</si>
  <si>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</si>
  <si>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</si>
  <si>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</si>
  <si>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</si>
  <si>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</si>
  <si>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</si>
  <si>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</si>
  <si>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</si>
  <si>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</si>
  <si>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</si>
  <si>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</si>
  <si>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</si>
  <si>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</si>
  <si>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</si>
  <si>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</si>
  <si>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</si>
  <si>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</si>
  <si>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</si>
  <si>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</si>
  <si>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</si>
  <si>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</si>
  <si>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</si>
  <si>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</si>
  <si>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</si>
  <si>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</si>
  <si>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</si>
  <si>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</si>
  <si>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</si>
  <si>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</si>
  <si>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</si>
  <si>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</si>
  <si>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</si>
  <si>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</si>
  <si>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</si>
  <si>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</si>
  <si>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</si>
  <si>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</si>
  <si>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</si>
  <si>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</si>
  <si>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</si>
  <si>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</si>
  <si>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</si>
  <si>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</si>
  <si>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</si>
  <si>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</si>
  <si>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</si>
  <si>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</si>
  <si>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</si>
  <si>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</si>
  <si>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</si>
  <si>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</si>
  <si>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</si>
  <si>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</si>
  <si>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</si>
  <si>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</si>
  <si>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</si>
  <si>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</si>
  <si>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</si>
  <si>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</si>
  <si>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</si>
  <si>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</si>
  <si>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</si>
  <si>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</si>
  <si>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</si>
  <si>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</si>
  <si>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</si>
  <si>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</si>
  <si>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</si>
  <si>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</si>
  <si>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</si>
  <si>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</si>
  <si>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</si>
  <si>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</si>
  <si>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</si>
  <si>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</si>
  <si>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</si>
  <si>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</si>
  <si>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</si>
  <si>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</si>
  <si>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</si>
  <si>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</si>
  <si>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</si>
  <si>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</si>
  <si>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</si>
  <si>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</si>
  <si>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</si>
  <si>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</si>
  <si>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</si>
  <si>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</si>
  <si>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</si>
  <si>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</si>
  <si>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</si>
  <si>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</si>
  <si>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</si>
  <si>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</si>
  <si>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</si>
  <si>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</si>
  <si>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</si>
  <si>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</si>
  <si>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</si>
  <si>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</si>
  <si>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</si>
  <si>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</si>
  <si>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</si>
  <si>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</si>
  <si>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</si>
  <si>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</si>
  <si>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</si>
  <si>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</si>
  <si>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</si>
  <si>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</si>
  <si>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</si>
  <si>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</si>
  <si>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</si>
  <si>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</si>
  <si>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</si>
  <si>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</si>
  <si>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</si>
  <si>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</si>
  <si>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</si>
  <si>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</si>
  <si>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</si>
  <si>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</si>
  <si>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</si>
  <si>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</si>
  <si>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</si>
  <si>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</si>
  <si>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</si>
  <si>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</si>
  <si>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</si>
  <si>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</si>
  <si>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</si>
  <si>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</si>
  <si>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</si>
  <si>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</si>
  <si>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</si>
  <si>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</si>
  <si>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</si>
  <si>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</si>
  <si>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</si>
  <si>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</si>
  <si>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</si>
  <si>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</si>
  <si>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</si>
  <si>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</si>
  <si>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</si>
  <si>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</si>
  <si>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</si>
  <si>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</si>
  <si>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</si>
  <si>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</si>
  <si>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</si>
  <si>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</si>
  <si>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</si>
  <si>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</si>
  <si>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</si>
  <si>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</si>
  <si>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</si>
  <si>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</si>
  <si>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</si>
  <si>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</si>
  <si>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</si>
  <si>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</si>
  <si>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</si>
  <si>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</si>
  <si>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</si>
  <si>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</si>
  <si>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</si>
  <si>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</si>
  <si>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</si>
  <si>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</si>
  <si>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</si>
  <si>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</si>
  <si>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</si>
  <si>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</si>
  <si>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</si>
  <si>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</si>
  <si>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</si>
  <si>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</si>
  <si>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</si>
  <si>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</si>
  <si>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</si>
  <si>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</si>
  <si>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</si>
  <si>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</si>
  <si>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</si>
  <si>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</si>
  <si>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</si>
  <si>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</si>
  <si>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</si>
  <si>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</si>
  <si>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</si>
  <si>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</si>
  <si>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</si>
  <si>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</si>
  <si>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</si>
  <si>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</si>
  <si>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</si>
  <si>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</si>
  <si>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</si>
  <si>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</si>
  <si>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</si>
  <si>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</si>
  <si>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</si>
  <si>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</si>
  <si>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</si>
  <si>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</si>
  <si>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</si>
  <si>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</si>
  <si>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</si>
  <si>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</si>
  <si>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</si>
  <si>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</si>
  <si>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</si>
  <si>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</si>
  <si>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</si>
  <si>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</si>
  <si>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</si>
  <si>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</si>
  <si>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</si>
  <si>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</si>
  <si>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</si>
  <si>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</si>
  <si>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</si>
  <si>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</si>
  <si>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</si>
  <si>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</si>
  <si>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</si>
  <si>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</si>
  <si>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</si>
  <si>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</si>
  <si>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</si>
  <si>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</si>
  <si>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</si>
  <si>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</si>
  <si>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</si>
  <si>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</si>
  <si>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</si>
  <si>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</si>
  <si>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</si>
  <si>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</si>
  <si>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</si>
  <si>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</si>
  <si>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</si>
  <si>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</si>
  <si>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</si>
  <si>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</si>
  <si>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</si>
  <si>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</si>
  <si>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</si>
  <si>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</si>
  <si>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</si>
  <si>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</si>
  <si>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</si>
  <si>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</si>
  <si>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</si>
  <si>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</si>
  <si>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</si>
  <si>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</si>
  <si>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</si>
  <si>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</si>
  <si>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</si>
  <si>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</si>
  <si>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</si>
  <si>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</si>
  <si>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</si>
  <si>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</si>
  <si>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</si>
  <si>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</si>
  <si>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</si>
  <si>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</si>
  <si>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</si>
  <si>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</si>
  <si>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</si>
  <si>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</si>
  <si>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</si>
  <si>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</si>
  <si>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</si>
  <si>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</si>
  <si>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</si>
  <si>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</si>
  <si>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</si>
  <si>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</si>
  <si>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</si>
  <si>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</si>
  <si>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</si>
  <si>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</si>
  <si>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</si>
  <si>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</si>
  <si>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</si>
  <si>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</si>
  <si>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</si>
  <si>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</si>
  <si>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</si>
  <si>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</si>
  <si>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</si>
  <si>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</si>
  <si>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</si>
  <si>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</si>
  <si>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</si>
  <si>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</si>
  <si>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</si>
  <si>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</si>
  <si>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</si>
  <si>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</si>
  <si>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</si>
  <si>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</si>
  <si>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</si>
  <si>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</si>
  <si>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</si>
  <si>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</si>
  <si>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</si>
  <si>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</si>
  <si>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</si>
  <si>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</si>
  <si>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</si>
  <si>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</si>
  <si>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</si>
  <si>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</si>
  <si>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</si>
  <si>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</si>
  <si>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</si>
  <si>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</si>
  <si>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</si>
  <si>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</si>
  <si>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</si>
  <si>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</si>
  <si>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</si>
  <si>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</si>
  <si>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</si>
  <si>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</si>
  <si>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</si>
  <si>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</si>
  <si>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</si>
  <si>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</si>
  <si>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</si>
  <si>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</si>
  <si>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</si>
  <si>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</si>
  <si>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</si>
  <si>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</si>
  <si>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</si>
  <si>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</si>
  <si>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</si>
  <si>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</si>
  <si>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</si>
  <si>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</si>
  <si>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</si>
  <si>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</si>
  <si>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</si>
  <si>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</si>
  <si>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</si>
  <si>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</si>
  <si>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</si>
  <si>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</si>
  <si>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</si>
  <si>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</si>
  <si>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</si>
  <si>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</si>
  <si>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</si>
  <si>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</si>
  <si>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</si>
  <si>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</si>
  <si>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</si>
  <si>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</si>
  <si>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</si>
  <si>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</si>
  <si>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</si>
  <si>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</si>
  <si>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</si>
  <si>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</si>
  <si>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</si>
  <si>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</si>
  <si>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</si>
  <si>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</si>
  <si>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</si>
  <si>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</si>
  <si>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</si>
  <si>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</si>
  <si>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</si>
  <si>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</si>
  <si>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</si>
  <si>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</si>
  <si>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</si>
  <si>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</si>
  <si>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</si>
  <si>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</si>
  <si>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</si>
  <si>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</si>
  <si>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</si>
  <si>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</si>
  <si>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</si>
  <si>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</si>
  <si>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</si>
  <si>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</si>
  <si>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</si>
  <si>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</si>
  <si>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</si>
  <si>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</si>
  <si>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</si>
  <si>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</si>
  <si>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</si>
  <si>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</si>
  <si>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</si>
  <si>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</si>
  <si>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</si>
  <si>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</si>
  <si>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</si>
  <si>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</si>
  <si>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</si>
  <si>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</si>
  <si>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</si>
  <si>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</si>
  <si>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</si>
  <si>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</si>
  <si>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</si>
  <si>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</si>
  <si>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</si>
  <si>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</si>
  <si>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</si>
  <si>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</si>
  <si>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</si>
  <si>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</si>
  <si>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</si>
  <si>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</si>
  <si>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</si>
  <si>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</si>
  <si>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</si>
  <si>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</si>
  <si>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</si>
  <si>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</si>
  <si>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</si>
  <si>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</si>
  <si>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</si>
  <si>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</si>
  <si>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</si>
  <si>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</si>
  <si>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</si>
  <si>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</si>
  <si>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</si>
  <si>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</si>
  <si>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</si>
  <si>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</si>
  <si>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</si>
  <si>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</si>
  <si>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</si>
  <si>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</si>
  <si>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</si>
  <si>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</si>
  <si>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</si>
  <si>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</si>
  <si>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</si>
  <si>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</si>
  <si>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</si>
  <si>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</si>
  <si>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</si>
  <si>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</si>
  <si>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</si>
  <si>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</si>
  <si>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</si>
  <si>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</si>
  <si>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</si>
  <si>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</si>
  <si>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</si>
  <si>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</si>
  <si>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</si>
  <si>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</si>
  <si>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</si>
  <si>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</si>
  <si>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</si>
  <si>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</si>
  <si>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</si>
  <si>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</si>
  <si>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</si>
  <si>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</si>
  <si>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</si>
  <si>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</si>
  <si>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</si>
  <si>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</si>
  <si>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</si>
  <si>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</si>
  <si>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</si>
  <si>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</si>
  <si>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</si>
  <si>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</si>
  <si>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</si>
  <si>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</si>
  <si>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</si>
  <si>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</si>
  <si>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</si>
  <si>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</si>
  <si>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</si>
  <si>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</si>
  <si>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</si>
  <si>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</si>
  <si>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</si>
  <si>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</si>
  <si>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</si>
  <si>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</si>
  <si>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</si>
  <si>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</si>
  <si>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</si>
  <si>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</si>
  <si>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</si>
  <si>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</si>
  <si>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</si>
  <si>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</si>
  <si>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</si>
  <si>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</si>
  <si>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</si>
  <si>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</si>
  <si>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</si>
  <si>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</si>
  <si>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</si>
  <si>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</si>
  <si>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</si>
  <si>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</si>
  <si>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</si>
  <si>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</si>
  <si>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</si>
  <si>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</si>
  <si>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</si>
  <si>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</si>
  <si>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</si>
  <si>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</si>
  <si>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</si>
  <si>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</si>
  <si>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</si>
  <si>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</si>
  <si>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</si>
  <si>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</si>
  <si>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</si>
  <si>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</si>
  <si>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</si>
  <si>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</si>
  <si>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</si>
  <si>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</si>
  <si>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</si>
  <si>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</si>
  <si>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</si>
  <si>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</si>
  <si>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</si>
  <si>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</si>
  <si>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</si>
  <si>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</si>
  <si>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</si>
  <si>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</si>
  <si>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</si>
  <si>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</si>
  <si>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</si>
  <si>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</si>
  <si>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</si>
  <si>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</si>
  <si>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</si>
  <si>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</si>
  <si>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</si>
  <si>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</si>
  <si>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</si>
  <si>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</si>
  <si>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</si>
  <si>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</si>
  <si>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</si>
  <si>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</si>
  <si>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</si>
  <si>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</si>
  <si>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</si>
  <si>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</si>
  <si>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</si>
  <si>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</si>
  <si>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</si>
  <si>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</si>
  <si>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</si>
  <si>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</si>
  <si>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</si>
  <si>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</si>
  <si>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</si>
  <si>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</si>
  <si>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</si>
  <si>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</si>
  <si>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</si>
  <si>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</si>
  <si>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</si>
  <si>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</si>
  <si>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</si>
  <si>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</si>
  <si>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</si>
  <si>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</si>
  <si>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</si>
  <si>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</si>
  <si>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</si>
  <si>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</si>
  <si>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</si>
  <si>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</si>
  <si>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</si>
  <si>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</si>
  <si>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</si>
  <si>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</si>
  <si>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</si>
  <si>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</si>
  <si>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</si>
  <si>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</si>
  <si>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</si>
  <si>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</si>
  <si>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</si>
  <si>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</si>
  <si>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</si>
  <si>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</si>
  <si>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</si>
  <si>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</si>
  <si>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</si>
  <si>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</si>
  <si>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</si>
  <si>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</si>
  <si>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</si>
  <si>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</si>
  <si>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</si>
  <si>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</si>
  <si>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</si>
  <si>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</si>
  <si>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</si>
  <si>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</si>
  <si>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</si>
  <si>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</si>
  <si>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</si>
  <si>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</si>
  <si>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</si>
  <si>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</si>
  <si>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</si>
  <si>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</si>
  <si>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</si>
  <si>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</si>
  <si>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</si>
  <si>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</si>
  <si>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</si>
  <si>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</si>
  <si>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</si>
  <si>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</si>
  <si>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</si>
  <si>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</si>
  <si>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</si>
  <si>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</si>
  <si>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</si>
  <si>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</si>
  <si>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</si>
  <si>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</si>
  <si>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</si>
  <si>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</si>
  <si>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</si>
  <si>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</si>
  <si>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</si>
  <si>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</si>
  <si>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</si>
  <si>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</si>
  <si>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</si>
  <si>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</si>
  <si>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</si>
  <si>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</si>
  <si>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</si>
  <si>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</si>
  <si>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</si>
  <si>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</si>
  <si>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</si>
  <si>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</si>
  <si>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</si>
  <si>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</si>
  <si>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</si>
  <si>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</si>
  <si>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</si>
  <si>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</si>
  <si>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</si>
  <si>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</si>
  <si>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</si>
  <si>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</si>
  <si>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</si>
  <si>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</si>
  <si>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</si>
  <si>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</si>
  <si>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</si>
  <si>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</si>
  <si>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</si>
  <si>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</si>
  <si>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</si>
  <si>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</si>
  <si>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</si>
  <si>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</si>
  <si>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</si>
  <si>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</si>
  <si>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</si>
  <si>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</si>
  <si>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</si>
  <si>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</si>
  <si>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</si>
  <si>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</si>
  <si>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</si>
  <si>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</si>
  <si>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</si>
  <si>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</si>
  <si>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</si>
  <si>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</si>
  <si>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</si>
  <si>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</si>
  <si>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</si>
  <si>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</si>
  <si>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</si>
  <si>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</si>
  <si>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</si>
  <si>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</si>
  <si>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</si>
  <si>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</si>
  <si>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</si>
  <si>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</si>
  <si>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</si>
  <si>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</si>
  <si>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</si>
  <si>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</si>
  <si>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</si>
  <si>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</si>
  <si>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</si>
  <si>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</si>
  <si>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</si>
  <si>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</si>
  <si>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</si>
  <si>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</si>
  <si>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</si>
  <si>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</si>
  <si>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</si>
  <si>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</si>
  <si>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</si>
  <si>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</si>
  <si>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</si>
  <si>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</si>
  <si>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</si>
  <si>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</si>
  <si>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</si>
  <si>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</si>
  <si>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</si>
  <si>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</si>
  <si>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</si>
  <si>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</si>
  <si>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</si>
  <si>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</si>
  <si>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</si>
  <si>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</si>
  <si>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</si>
  <si>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</si>
  <si>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</si>
  <si>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</si>
  <si>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</si>
  <si>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</si>
  <si>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</si>
  <si>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</si>
  <si>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</si>
  <si>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</si>
  <si>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</si>
  <si>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</si>
  <si>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</si>
  <si>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</si>
  <si>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</si>
  <si>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</si>
  <si>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</si>
  <si>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</si>
  <si>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</si>
  <si>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</si>
  <si>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</si>
  <si>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</si>
  <si>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</si>
  <si>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</si>
  <si>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</si>
  <si>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</si>
  <si>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</si>
  <si>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</si>
  <si>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</si>
  <si>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</si>
  <si>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</si>
  <si>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</si>
  <si>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</si>
  <si>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</si>
  <si>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</si>
  <si>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</si>
  <si>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</si>
  <si>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</si>
  <si>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</si>
  <si>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</si>
  <si>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</si>
  <si>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</si>
  <si>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</si>
  <si>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</si>
  <si>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</si>
  <si>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</si>
  <si>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</si>
  <si>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</si>
  <si>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</si>
  <si>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</si>
  <si>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</si>
  <si>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</si>
  <si>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</si>
  <si>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</si>
  <si>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</si>
  <si>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</si>
  <si>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</si>
  <si>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</si>
  <si>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</si>
  <si>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</si>
  <si>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</si>
  <si>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</si>
  <si>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</si>
  <si>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</si>
  <si>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</si>
  <si>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</si>
  <si>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</si>
  <si>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</si>
  <si>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</si>
  <si>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</si>
  <si>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</si>
  <si>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</si>
  <si>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</si>
  <si>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</si>
  <si>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</si>
  <si>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</si>
  <si>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</si>
  <si>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</si>
  <si>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</si>
  <si>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</si>
  <si>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</si>
  <si>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</si>
  <si>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</si>
  <si>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</si>
  <si>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</si>
  <si>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</si>
  <si>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</si>
  <si>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</si>
  <si>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</si>
  <si>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</si>
  <si>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</si>
  <si>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</si>
  <si>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</si>
  <si>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</si>
  <si>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</si>
  <si>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</si>
  <si>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</si>
  <si>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</si>
  <si>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</si>
  <si>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</si>
  <si>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</si>
  <si>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</si>
  <si>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</si>
  <si>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</si>
  <si>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</si>
  <si>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</si>
  <si>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</si>
  <si>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</si>
  <si>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</si>
  <si>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</si>
  <si>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</si>
  <si>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</si>
  <si>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</si>
  <si>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</si>
  <si>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</si>
  <si>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</si>
  <si>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</si>
  <si>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</si>
  <si>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</si>
  <si>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</si>
  <si>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</si>
  <si>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</si>
  <si>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</si>
  <si>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</si>
  <si>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</si>
  <si>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</si>
  <si>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</si>
  <si>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</si>
  <si>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</si>
  <si>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</si>
  <si>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</si>
  <si>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</si>
  <si>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</si>
  <si>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</si>
  <si>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</si>
  <si>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</si>
  <si>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</si>
  <si>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</si>
  <si>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</si>
  <si>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</si>
  <si>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</si>
  <si>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</si>
  <si>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</si>
  <si>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</si>
  <si>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</si>
  <si>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</si>
  <si>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</si>
  <si>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</si>
  <si>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</si>
  <si>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</si>
  <si>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</si>
  <si>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</si>
  <si>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</si>
  <si>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</si>
  <si>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</si>
  <si>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</si>
  <si>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</si>
  <si>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</si>
  <si>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</si>
  <si>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</si>
  <si>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</si>
  <si>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</si>
  <si>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</si>
  <si>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</si>
  <si>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</si>
  <si>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</si>
  <si>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</si>
  <si>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</si>
  <si>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</si>
  <si>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</si>
  <si>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</si>
  <si>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</si>
  <si>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</si>
  <si>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</si>
  <si>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</si>
  <si>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</si>
  <si>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</si>
  <si>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</si>
  <si>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</si>
  <si>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</si>
  <si>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</si>
  <si>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</si>
  <si>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</si>
  <si>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</si>
  <si>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</si>
  <si>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</si>
  <si>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</si>
  <si>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</si>
  <si>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</si>
  <si>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</si>
  <si>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</si>
  <si>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</si>
  <si>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</si>
  <si>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</si>
  <si>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</si>
  <si>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</si>
  <si>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</si>
  <si>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</si>
  <si>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</si>
  <si>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</si>
  <si>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</si>
  <si>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</si>
  <si>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</si>
  <si>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</si>
  <si>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</si>
  <si>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</si>
  <si>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</si>
  <si>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</si>
  <si>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</si>
  <si>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</si>
  <si>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</si>
  <si>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</si>
  <si>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</si>
  <si>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</si>
  <si>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</si>
  <si>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</si>
  <si>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</si>
  <si>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</si>
  <si>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</si>
  <si>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</si>
  <si>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</si>
  <si>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</si>
  <si>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</si>
  <si>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</si>
  <si>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</si>
  <si>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</si>
  <si>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</si>
  <si>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</si>
  <si>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</si>
  <si>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</si>
  <si>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</si>
  <si>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</si>
  <si>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</si>
  <si>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</si>
  <si>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</si>
  <si>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</si>
  <si>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</si>
  <si>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</si>
  <si>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</si>
  <si>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</si>
  <si>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</si>
  <si>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</si>
  <si>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</si>
  <si>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</si>
  <si>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</si>
  <si>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</si>
  <si>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</si>
  <si>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</si>
  <si>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</si>
  <si>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</si>
  <si>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</si>
  <si>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</si>
  <si>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</si>
  <si>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</si>
  <si>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</si>
  <si>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</si>
  <si>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</si>
  <si>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</si>
  <si>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</si>
  <si>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</si>
  <si>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</si>
  <si>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</si>
  <si>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</si>
  <si>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</si>
  <si>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</si>
  <si>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</si>
  <si>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</si>
  <si>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</si>
  <si>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</si>
  <si>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</si>
  <si>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</si>
  <si>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</si>
  <si>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</si>
  <si>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</si>
  <si>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</si>
  <si>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</si>
  <si>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</si>
  <si>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</si>
  <si>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</si>
  <si>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</si>
  <si>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</si>
  <si>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</si>
  <si>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</si>
  <si>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</si>
  <si>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</si>
  <si>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</si>
  <si>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</si>
  <si>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</si>
  <si>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</si>
  <si>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</si>
  <si>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</si>
  <si>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</si>
  <si>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</si>
  <si>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</si>
  <si>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</si>
  <si>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</si>
  <si>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</si>
  <si>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</si>
  <si>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</si>
  <si>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</si>
  <si>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</si>
  <si>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</si>
  <si>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</si>
  <si>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</si>
  <si>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</si>
  <si>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</si>
  <si>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</si>
  <si>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</si>
  <si>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</si>
  <si>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</si>
  <si>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</si>
  <si>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</si>
  <si>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</si>
  <si>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</si>
  <si>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</si>
  <si>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</si>
  <si>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</si>
  <si>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</si>
  <si>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</si>
  <si>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</si>
  <si>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</si>
  <si>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</si>
  <si>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</si>
  <si>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</si>
  <si>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</si>
  <si>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</si>
  <si>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</si>
  <si>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</si>
  <si>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</si>
  <si>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</si>
  <si>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</si>
  <si>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</si>
  <si>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</si>
  <si>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</si>
  <si>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</si>
  <si>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</si>
  <si>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</si>
  <si>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</si>
  <si>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</si>
  <si>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</si>
  <si>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</si>
  <si>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</si>
  <si>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</si>
  <si>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</si>
  <si>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</si>
  <si>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</si>
  <si>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</si>
  <si>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</si>
  <si>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</si>
  <si>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</si>
  <si>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</si>
  <si>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</si>
  <si>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</si>
  <si>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</si>
  <si>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</si>
  <si>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</si>
  <si>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</si>
  <si>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</si>
  <si>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</si>
  <si>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</si>
  <si>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</si>
  <si>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</si>
  <si>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</si>
  <si>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</si>
  <si>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</si>
  <si>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</si>
  <si>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</si>
  <si>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</si>
  <si>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</si>
  <si>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</si>
  <si>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</si>
  <si>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</si>
  <si>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</si>
  <si>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</si>
  <si>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</si>
  <si>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</si>
  <si>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</si>
  <si>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</si>
  <si>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</si>
  <si>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</si>
  <si>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</si>
  <si>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</si>
  <si>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</si>
  <si>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</si>
  <si>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</si>
  <si>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</si>
  <si>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</si>
  <si>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</si>
  <si>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</si>
  <si>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</si>
  <si>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</si>
  <si>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</si>
  <si>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</si>
  <si>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</si>
  <si>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</si>
  <si>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</si>
  <si>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</si>
  <si>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</si>
  <si>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</si>
  <si>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</si>
  <si>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</si>
  <si>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</si>
  <si>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</si>
  <si>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</si>
  <si>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</si>
  <si>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</si>
  <si>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</si>
  <si>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</si>
  <si>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</si>
  <si>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</si>
  <si>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</si>
  <si>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</si>
  <si>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</si>
  <si>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</si>
  <si>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</si>
  <si>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</si>
  <si>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</si>
  <si>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</si>
  <si>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</si>
  <si>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</si>
  <si>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</si>
  <si>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</si>
  <si>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</si>
  <si>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</si>
  <si>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</si>
  <si>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</si>
  <si>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</si>
  <si>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</si>
  <si>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</si>
  <si>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</si>
  <si>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</si>
  <si>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</si>
  <si>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</si>
  <si>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</si>
  <si>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</si>
  <si>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</si>
  <si>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</si>
  <si>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</si>
  <si>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</si>
  <si>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</si>
  <si>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</si>
  <si>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</si>
  <si>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</si>
  <si>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</si>
  <si>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</si>
  <si>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</si>
  <si>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</si>
  <si>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</si>
  <si>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</si>
  <si>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</si>
  <si>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</si>
  <si>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</si>
  <si>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</si>
  <si>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</si>
  <si>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</si>
  <si>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</si>
  <si>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</si>
  <si>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</si>
  <si>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</si>
  <si>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</si>
  <si>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</si>
  <si>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</si>
  <si>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</si>
  <si>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</si>
  <si>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</si>
  <si>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</si>
  <si>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</si>
  <si>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</si>
  <si>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</si>
  <si>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</si>
  <si>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</si>
  <si>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</si>
  <si>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</si>
  <si>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</si>
  <si>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</si>
  <si>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</si>
  <si>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</si>
  <si>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</si>
  <si>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</si>
  <si>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</si>
  <si>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</si>
  <si>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</si>
  <si>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</si>
  <si>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</si>
  <si>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</si>
  <si>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</si>
  <si>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</si>
  <si>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</si>
  <si>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</si>
  <si>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</si>
  <si>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</si>
  <si>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</si>
  <si>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</si>
  <si>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</si>
  <si>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</si>
  <si>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</si>
  <si>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</si>
  <si>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</si>
  <si>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</si>
  <si>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</si>
  <si>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</si>
  <si>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</si>
  <si>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</si>
  <si>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</si>
  <si>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</si>
  <si>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</si>
  <si>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</si>
  <si>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</si>
  <si>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</si>
  <si>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</si>
  <si>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</si>
  <si>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</si>
  <si>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</si>
  <si>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</si>
  <si>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</si>
  <si>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</si>
  <si>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</si>
  <si>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</si>
  <si>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</si>
  <si>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</si>
  <si>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</si>
  <si>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</si>
  <si>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</si>
  <si>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</si>
  <si>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</si>
  <si>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</si>
  <si>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</si>
  <si>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</si>
  <si>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</si>
  <si>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</si>
  <si>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</si>
  <si>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</si>
  <si>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</si>
  <si>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</si>
  <si>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</si>
  <si>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</si>
  <si>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</si>
  <si>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</si>
  <si>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</si>
  <si>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</si>
  <si>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</si>
  <si>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</si>
  <si>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</si>
  <si>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</si>
  <si>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</si>
  <si>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</si>
  <si>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</si>
  <si>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</si>
  <si>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</si>
  <si>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</si>
  <si>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</si>
  <si>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</si>
  <si>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</si>
  <si>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</si>
  <si>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</si>
  <si>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</si>
  <si>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</si>
  <si>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</si>
  <si>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</si>
  <si>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</si>
  <si>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</si>
  <si>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</si>
  <si>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</si>
  <si>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</si>
  <si>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</si>
  <si>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</si>
  <si>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</si>
  <si>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</si>
  <si>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</si>
  <si>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</si>
  <si>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</si>
  <si>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</si>
  <si>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</si>
  <si>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</si>
  <si>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</si>
  <si>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</si>
  <si>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</si>
  <si>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</si>
  <si>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</si>
  <si>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</si>
  <si>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</si>
  <si>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</si>
  <si>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</si>
  <si>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</si>
  <si>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</si>
  <si>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</si>
  <si>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</si>
  <si>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</si>
  <si>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</si>
  <si>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</si>
  <si>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</si>
  <si>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</si>
  <si>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</si>
  <si>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</si>
  <si>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</si>
  <si>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</si>
  <si>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</si>
  <si>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</si>
  <si>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</si>
  <si>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</si>
  <si>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</si>
  <si>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</si>
  <si>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</si>
  <si>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</si>
  <si>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</si>
  <si>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</si>
  <si>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</si>
  <si>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</si>
  <si>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</si>
  <si>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</si>
  <si>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</si>
  <si>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</si>
  <si>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</si>
  <si>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</si>
  <si>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</si>
  <si>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</si>
  <si>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</si>
  <si>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</si>
  <si>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</si>
  <si>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</si>
  <si>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</si>
  <si>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</si>
  <si>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</si>
  <si>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</si>
  <si>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</si>
  <si>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</si>
  <si>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</si>
  <si>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</si>
  <si>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</si>
  <si>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</si>
  <si>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</si>
  <si>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</si>
  <si>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</si>
  <si>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</si>
  <si>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</si>
  <si>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</si>
  <si>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</si>
  <si>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</si>
  <si>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</si>
  <si>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</si>
  <si>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</si>
  <si>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</si>
  <si>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</si>
  <si>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</si>
  <si>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</si>
  <si>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</si>
  <si>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</si>
  <si>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</si>
  <si>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</si>
  <si>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</si>
  <si>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</si>
  <si>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</si>
  <si>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</si>
  <si>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</si>
  <si>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</si>
  <si>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</si>
  <si>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</si>
  <si>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</si>
  <si>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</si>
  <si>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</si>
  <si>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</si>
  <si>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</si>
  <si>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</si>
  <si>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</si>
  <si>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</si>
  <si>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</si>
  <si>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</si>
  <si>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</si>
  <si>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</si>
  <si>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</si>
  <si>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</si>
  <si>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</si>
  <si>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</si>
  <si>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</si>
  <si>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</si>
  <si>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</si>
  <si>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</si>
  <si>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</si>
  <si>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</si>
  <si>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</si>
  <si>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</si>
  <si>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</si>
  <si>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</si>
  <si>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</si>
  <si>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</si>
  <si>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</si>
  <si>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</si>
  <si>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</si>
  <si>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</si>
  <si>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</si>
  <si>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</si>
  <si>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</si>
  <si>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</si>
  <si>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</si>
  <si>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</si>
  <si>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</si>
  <si>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</si>
  <si>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</si>
  <si>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</si>
  <si>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</si>
  <si>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</si>
  <si>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</si>
  <si>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</si>
  <si>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</si>
  <si>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</si>
  <si>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</si>
  <si>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</si>
  <si>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</si>
  <si>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</si>
  <si>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</si>
  <si>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</si>
  <si>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</si>
  <si>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</si>
  <si>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</si>
  <si>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</si>
  <si>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</si>
  <si>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</si>
  <si>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</si>
  <si>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</si>
  <si>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</si>
  <si>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</si>
  <si>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</si>
  <si>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</si>
  <si>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</si>
  <si>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</si>
  <si>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</si>
  <si>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</si>
  <si>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</si>
  <si>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</si>
  <si>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</si>
  <si>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</si>
  <si>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</si>
  <si>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</si>
  <si>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</si>
  <si>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</si>
  <si>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</si>
  <si>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</si>
  <si>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</si>
  <si>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</si>
  <si>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</si>
  <si>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</si>
  <si>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</si>
  <si>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</si>
  <si>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</si>
  <si>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</si>
  <si>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</si>
  <si>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</si>
  <si>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</si>
  <si>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</si>
  <si>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</si>
  <si>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</si>
  <si>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</si>
  <si>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</si>
  <si>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</si>
  <si>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</si>
  <si>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</si>
  <si>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</si>
  <si>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</si>
  <si>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</si>
  <si>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</si>
  <si>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</si>
  <si>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</si>
  <si>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</si>
  <si>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</si>
  <si>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</si>
  <si>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</si>
  <si>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</si>
  <si>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</si>
  <si>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</si>
  <si>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</si>
  <si>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</si>
  <si>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</si>
  <si>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</si>
  <si>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</si>
  <si>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</si>
  <si>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</si>
  <si>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</si>
  <si>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</si>
  <si>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</si>
  <si>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</si>
  <si>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</si>
  <si>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</si>
  <si>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</si>
  <si>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</si>
  <si>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</si>
  <si>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</si>
  <si>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</si>
  <si>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</si>
  <si>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</si>
  <si>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</si>
  <si>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</si>
  <si>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</si>
  <si>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</si>
  <si>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</si>
  <si>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</si>
  <si>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</si>
  <si>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</si>
  <si>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</si>
  <si>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</si>
  <si>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</si>
  <si>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</si>
  <si>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</si>
  <si>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</si>
  <si>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</si>
  <si>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</si>
  <si>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</si>
  <si>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</si>
  <si>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</si>
  <si>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</si>
  <si>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</si>
  <si>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</si>
  <si>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</si>
  <si>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</si>
  <si>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</si>
  <si>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</si>
  <si>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</si>
  <si>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</si>
  <si>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</si>
  <si>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</si>
  <si>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</si>
  <si>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</si>
  <si>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</si>
  <si>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</si>
  <si>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</si>
  <si>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</si>
  <si>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</si>
  <si>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</si>
  <si>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</si>
  <si>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</si>
  <si>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</si>
  <si>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</si>
  <si>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</si>
  <si>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</si>
  <si>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</si>
  <si>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</si>
  <si>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</si>
  <si>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</si>
  <si>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</si>
  <si>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</si>
  <si>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</si>
  <si>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</si>
  <si>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</si>
  <si>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</si>
  <si>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</si>
  <si>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</si>
  <si>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</si>
  <si>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</si>
  <si>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</si>
  <si>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</si>
  <si>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</si>
  <si>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</si>
  <si>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</si>
  <si>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</si>
  <si>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</si>
  <si>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</si>
  <si>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</si>
  <si>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</si>
  <si>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</si>
  <si>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</si>
  <si>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</si>
  <si>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</si>
  <si>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</si>
  <si>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</si>
  <si>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</si>
  <si>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</si>
  <si>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</si>
  <si>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</si>
  <si>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</si>
  <si>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</si>
  <si>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</si>
  <si>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</si>
  <si>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</si>
  <si>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</si>
  <si>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</si>
  <si>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</si>
  <si>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</si>
  <si>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</si>
  <si>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</si>
  <si>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</si>
  <si>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</si>
  <si>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</si>
  <si>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</si>
  <si>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</si>
  <si>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</si>
  <si>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</si>
  <si>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</si>
  <si>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</si>
  <si>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</si>
  <si>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</si>
  <si>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</si>
  <si>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</si>
  <si>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</si>
  <si>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</si>
  <si>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</si>
  <si>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</si>
  <si>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</si>
  <si>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</si>
  <si>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</si>
  <si>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</si>
  <si>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</si>
  <si>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</si>
  <si>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</si>
  <si>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</si>
  <si>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</si>
  <si>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</si>
  <si>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</si>
  <si>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</si>
  <si>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</si>
  <si>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</si>
  <si>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</si>
  <si>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</si>
  <si>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</si>
  <si>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</si>
  <si>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</si>
  <si>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</si>
  <si>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</si>
  <si>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</si>
  <si>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</si>
  <si>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</si>
  <si>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</si>
  <si>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</si>
  <si>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</si>
  <si>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</si>
  <si>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</si>
  <si>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</si>
  <si>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</si>
  <si>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</si>
  <si>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</si>
  <si>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</si>
  <si>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</si>
  <si>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</si>
  <si>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</si>
  <si>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</si>
  <si>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</si>
  <si>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</si>
  <si>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</si>
  <si>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</si>
  <si>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</si>
  <si>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</si>
  <si>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</si>
  <si>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</si>
  <si>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</si>
  <si>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</si>
  <si>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</si>
  <si>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</si>
  <si>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</si>
  <si>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</si>
  <si>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</si>
  <si>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</si>
  <si>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</si>
  <si>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</si>
  <si>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</si>
  <si>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</si>
  <si>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</si>
  <si>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</si>
  <si>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</si>
  <si>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</si>
  <si>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</si>
  <si>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</si>
  <si>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</si>
  <si>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</si>
  <si>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</si>
  <si>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</si>
  <si>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</si>
  <si>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</si>
  <si>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</si>
  <si>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</si>
  <si>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</si>
  <si>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</si>
  <si>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</si>
  <si>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</si>
  <si>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</si>
  <si>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</si>
  <si>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</si>
  <si>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</si>
  <si>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</si>
  <si>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</si>
  <si>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</si>
  <si>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</si>
  <si>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</si>
  <si>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</si>
  <si>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</si>
  <si>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</si>
  <si>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</si>
  <si>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</si>
  <si>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</si>
  <si>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</si>
  <si>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</si>
  <si>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</si>
  <si>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</si>
  <si>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</si>
  <si>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</si>
  <si>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</si>
  <si>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</si>
  <si>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</si>
  <si>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</si>
  <si>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</si>
  <si>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</si>
  <si>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</si>
  <si>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</si>
  <si>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</si>
  <si>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</si>
  <si>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</si>
  <si>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</si>
  <si>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</si>
  <si>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</si>
  <si>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</si>
  <si>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</si>
  <si>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</si>
  <si>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</si>
  <si>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</si>
  <si>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</si>
  <si>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</si>
  <si>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</si>
  <si>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</si>
  <si>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</si>
  <si>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</si>
  <si>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</si>
  <si>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</si>
  <si>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</si>
  <si>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</si>
  <si>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</si>
  <si>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</si>
  <si>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</si>
  <si>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</si>
  <si>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</si>
  <si>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</si>
  <si>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</si>
  <si>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</si>
  <si>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</si>
  <si>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</si>
  <si>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</si>
  <si>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</si>
  <si>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</si>
  <si>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</si>
  <si>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</si>
  <si>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</si>
  <si>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</si>
  <si>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</si>
  <si>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</si>
  <si>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</si>
  <si>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</si>
  <si>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</si>
  <si>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</si>
  <si>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</si>
  <si>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</si>
  <si>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</si>
  <si>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</si>
  <si>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</si>
  <si>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</si>
  <si>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</si>
  <si>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</si>
  <si>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</si>
  <si>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</si>
  <si>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</si>
  <si>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</si>
  <si>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</si>
  <si>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</si>
  <si>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</si>
  <si>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</si>
  <si>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</si>
  <si>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</si>
  <si>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</si>
  <si>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</si>
  <si>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</si>
  <si>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</si>
  <si>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</si>
  <si>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</si>
  <si>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</si>
  <si>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</si>
  <si>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</si>
  <si>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</si>
  <si>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</si>
  <si>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</si>
  <si>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</si>
  <si>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</si>
  <si>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</si>
  <si>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</si>
  <si>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</si>
  <si>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</si>
  <si>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</si>
  <si>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</si>
  <si>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</si>
  <si>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</si>
  <si>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</si>
  <si>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</si>
  <si>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</si>
  <si>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</si>
  <si>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</si>
  <si>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</si>
  <si>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</si>
  <si>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</si>
  <si>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</si>
  <si>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</si>
  <si>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</si>
  <si>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</si>
  <si>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</si>
  <si>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</si>
  <si>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</si>
  <si>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</si>
  <si>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</si>
  <si>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</si>
  <si>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</si>
  <si>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</si>
  <si>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</si>
  <si>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</si>
  <si>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</si>
  <si>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</si>
  <si>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</si>
  <si>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</si>
  <si>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</si>
  <si>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</si>
  <si>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</si>
  <si>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</si>
  <si>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</si>
  <si>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</si>
  <si>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</si>
  <si>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</si>
  <si>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</si>
  <si>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</si>
  <si>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</si>
  <si>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</si>
  <si>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</si>
  <si>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</si>
  <si>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</si>
  <si>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</si>
  <si>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</si>
  <si>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</si>
  <si>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</si>
  <si>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</si>
  <si>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</si>
  <si>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</si>
  <si>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</si>
  <si>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</si>
  <si>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</si>
  <si>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</si>
  <si>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</si>
  <si>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</si>
  <si>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</si>
  <si>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</si>
  <si>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</si>
  <si>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</si>
  <si>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</si>
  <si>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</si>
  <si>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</si>
  <si>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</si>
  <si>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</si>
  <si>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</si>
  <si>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</si>
  <si>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</si>
  <si>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</si>
  <si>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</si>
  <si>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</si>
  <si>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</si>
  <si>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</si>
  <si>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</si>
  <si>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</si>
  <si>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</si>
  <si>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</si>
  <si>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</si>
  <si>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</si>
  <si>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</si>
  <si>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</si>
  <si>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</si>
  <si>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</si>
  <si>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</si>
  <si>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</si>
  <si>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</si>
  <si>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</si>
  <si>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</si>
  <si>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</si>
  <si>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</si>
  <si>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</si>
  <si>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</si>
  <si>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</si>
  <si>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</si>
  <si>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</si>
  <si>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</si>
  <si>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</si>
  <si>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</si>
  <si>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</si>
  <si>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</si>
  <si>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</si>
  <si>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</si>
  <si>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</si>
  <si>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</si>
  <si>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</si>
  <si>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</si>
  <si>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</si>
  <si>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</si>
  <si>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</si>
  <si>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</si>
  <si>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</si>
  <si>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</si>
  <si>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</si>
  <si>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</si>
  <si>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</si>
  <si>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</si>
  <si>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</si>
  <si>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</si>
  <si>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</si>
  <si>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</si>
  <si>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</si>
  <si>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</si>
  <si>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</si>
  <si>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</si>
  <si>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</si>
  <si>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</si>
  <si>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</si>
  <si>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</si>
  <si>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</si>
  <si>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</si>
  <si>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</si>
  <si>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</si>
  <si>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</si>
  <si>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</si>
  <si>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</si>
  <si>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</si>
  <si>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</si>
  <si>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</si>
  <si>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</si>
  <si>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</si>
  <si>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</si>
  <si>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</si>
  <si>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</si>
  <si>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</si>
  <si>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</si>
  <si>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</si>
  <si>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</si>
  <si>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</si>
  <si>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</si>
  <si>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</si>
  <si>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</si>
  <si>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</si>
  <si>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</si>
  <si>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</si>
  <si>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</si>
  <si>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</si>
  <si>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</si>
  <si>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</si>
  <si>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</si>
  <si>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</si>
  <si>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</si>
  <si>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</si>
  <si>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</si>
  <si>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</si>
  <si>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</si>
  <si>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</si>
  <si>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</si>
  <si>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</si>
  <si>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</si>
  <si>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</si>
  <si>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</si>
  <si>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</si>
  <si>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</si>
  <si>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</si>
  <si>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</si>
  <si>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</si>
  <si>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</si>
  <si>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</si>
  <si>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</si>
  <si>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</si>
  <si>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</si>
  <si>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</si>
  <si>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</si>
  <si>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</si>
  <si>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</si>
  <si>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</si>
  <si>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</si>
  <si>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</si>
  <si>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</si>
  <si>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</si>
  <si>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</si>
  <si>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</si>
  <si>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</si>
  <si>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</si>
  <si>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</si>
  <si>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</si>
  <si>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</si>
  <si>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</si>
  <si>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</si>
  <si>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</si>
  <si>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</si>
  <si>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</si>
  <si>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</si>
  <si>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</si>
  <si>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</si>
  <si>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</si>
  <si>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</si>
  <si>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</si>
  <si>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</si>
  <si>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</si>
  <si>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</si>
  <si>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</si>
  <si>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</si>
  <si>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</si>
  <si>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</si>
  <si>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</si>
  <si>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</si>
  <si>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</si>
  <si>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</si>
  <si>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</si>
  <si>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</si>
  <si>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</si>
  <si>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</si>
  <si>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</si>
  <si>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</si>
  <si>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</si>
  <si>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</si>
  <si>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</si>
  <si>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</si>
  <si>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</si>
  <si>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</si>
  <si>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</si>
  <si>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</si>
  <si>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</si>
  <si>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</si>
  <si>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</si>
  <si>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</si>
  <si>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</si>
  <si>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</si>
  <si>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</si>
  <si>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</si>
  <si>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</si>
  <si>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</si>
  <si>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</si>
  <si>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</si>
  <si>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</si>
  <si>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</si>
  <si>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</si>
  <si>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</si>
  <si>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</si>
  <si>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</si>
  <si>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</si>
  <si>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</si>
  <si>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</si>
  <si>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</si>
  <si>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</si>
  <si>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</si>
  <si>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</si>
  <si>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</si>
  <si>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</si>
  <si>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</si>
  <si>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</si>
  <si>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</si>
  <si>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</si>
  <si>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</si>
  <si>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</si>
  <si>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</si>
  <si>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</si>
  <si>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</si>
  <si>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</si>
  <si>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</si>
  <si>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</si>
  <si>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</si>
  <si>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</si>
  <si>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</si>
  <si>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</si>
  <si>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</si>
  <si>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</si>
  <si>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</si>
  <si>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</si>
  <si>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</si>
  <si>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</si>
  <si>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</si>
  <si>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</si>
  <si>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</si>
  <si>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</si>
  <si>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</si>
  <si>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</si>
  <si>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</si>
  <si>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</si>
  <si>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</si>
  <si>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</si>
  <si>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</si>
  <si>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</si>
  <si>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</si>
  <si>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</si>
  <si>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</si>
  <si>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</si>
  <si>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</si>
  <si>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</si>
  <si>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</si>
  <si>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</si>
  <si>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</si>
  <si>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</si>
  <si>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</si>
  <si>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</si>
  <si>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</si>
  <si>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</si>
  <si>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</si>
  <si>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</si>
  <si>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</si>
  <si>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</si>
  <si>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</si>
  <si>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</si>
  <si>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</si>
  <si>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</si>
  <si>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</si>
  <si>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</si>
  <si>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</si>
  <si>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</si>
  <si>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</si>
  <si>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</si>
  <si>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</si>
  <si>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</si>
  <si>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</si>
  <si>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</si>
  <si>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</si>
  <si>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</si>
  <si>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</si>
  <si>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</si>
  <si>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</si>
  <si>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</si>
  <si>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</si>
  <si>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</si>
  <si>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</si>
  <si>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</si>
  <si>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</si>
  <si>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</si>
  <si>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</si>
  <si>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</si>
  <si>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</si>
  <si>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</si>
  <si>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</si>
  <si>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</si>
  <si>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</si>
  <si>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</si>
  <si>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</si>
  <si>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</si>
  <si>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</si>
  <si>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</si>
  <si>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</si>
  <si>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</si>
  <si>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</si>
  <si>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</si>
  <si>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</si>
  <si>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</si>
  <si>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</si>
  <si>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</si>
  <si>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</si>
  <si>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</si>
  <si>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</si>
  <si>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</si>
  <si>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</si>
  <si>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</si>
  <si>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</si>
  <si>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</si>
  <si>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</si>
  <si>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</si>
  <si>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</si>
  <si>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</si>
  <si>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</si>
  <si>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</si>
  <si>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</si>
  <si>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</si>
  <si>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</si>
  <si>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</si>
  <si>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</si>
  <si>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</si>
  <si>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</si>
  <si>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</si>
  <si>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</si>
  <si>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</si>
  <si>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</si>
  <si>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</si>
  <si>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</si>
  <si>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</si>
  <si>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</si>
  <si>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</si>
  <si>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</si>
  <si>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</si>
  <si>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</si>
  <si>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</si>
  <si>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</si>
  <si>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</si>
  <si>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</si>
  <si>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</si>
  <si>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</si>
  <si>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</si>
  <si>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</si>
  <si>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</si>
  <si>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</si>
  <si>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</si>
  <si>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</si>
  <si>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</si>
  <si>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</si>
  <si>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</si>
  <si>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</si>
  <si>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</si>
  <si>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</si>
  <si>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</si>
  <si>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</si>
  <si>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</si>
  <si>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</si>
  <si>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</si>
  <si>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</si>
  <si>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</si>
  <si>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</si>
  <si>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</si>
  <si>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</si>
  <si>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</si>
  <si>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</si>
  <si>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</si>
  <si>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</si>
  <si>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</si>
  <si>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</si>
  <si>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</si>
  <si>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</si>
  <si>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</si>
  <si>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</si>
  <si>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</si>
  <si>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</si>
  <si>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</si>
  <si>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</si>
  <si>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</si>
  <si>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</si>
  <si>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</si>
  <si>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</si>
  <si>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</si>
  <si>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</si>
  <si>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</si>
  <si>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</si>
  <si>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</si>
  <si>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</si>
  <si>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</si>
  <si>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</si>
  <si>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</si>
  <si>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</si>
  <si>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</si>
  <si>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</si>
  <si>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</si>
  <si>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</si>
  <si>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</si>
  <si>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</si>
  <si>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</si>
  <si>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</si>
  <si>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</si>
  <si>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</si>
  <si>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</si>
  <si>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</si>
  <si>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</si>
  <si>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</si>
  <si>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</si>
  <si>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</si>
  <si>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</si>
  <si>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</si>
  <si>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</si>
  <si>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</si>
  <si>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</si>
  <si>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</si>
  <si>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</si>
  <si>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</si>
  <si>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</si>
  <si>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</si>
  <si>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</si>
  <si>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</si>
  <si>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</si>
  <si>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</si>
  <si>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</si>
  <si>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</si>
  <si>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</si>
  <si>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</si>
  <si>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</si>
  <si>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</si>
  <si>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</si>
  <si>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</si>
  <si>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</si>
  <si>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</si>
  <si>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</si>
  <si>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</si>
  <si>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</si>
  <si>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</si>
  <si>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</si>
  <si>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</si>
  <si>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</si>
  <si>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</si>
  <si>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</si>
  <si>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</si>
  <si>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</si>
  <si>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</si>
  <si>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</si>
  <si>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</si>
  <si>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</si>
  <si>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</si>
  <si>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</si>
  <si>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</si>
  <si>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</si>
  <si>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</si>
  <si>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</si>
  <si>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</si>
  <si>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</si>
  <si>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</si>
  <si>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</si>
  <si>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</si>
  <si>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</si>
  <si>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</si>
  <si>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</si>
  <si>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</si>
  <si>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</si>
  <si>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</si>
  <si>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</si>
  <si>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</si>
  <si>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</si>
  <si>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</si>
  <si>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</si>
  <si>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</si>
  <si>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</si>
  <si>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</si>
  <si>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</si>
  <si>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</si>
  <si>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</si>
  <si>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</si>
  <si>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</si>
  <si>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</si>
  <si>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</si>
  <si>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</si>
  <si>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</si>
  <si>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</si>
  <si>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</si>
  <si>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</si>
  <si>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</si>
  <si>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</si>
  <si>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</si>
  <si>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</si>
  <si>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</si>
  <si>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</si>
  <si>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</si>
  <si>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</si>
  <si>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</si>
  <si>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</si>
  <si>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</si>
  <si>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</si>
  <si>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</si>
  <si>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</si>
  <si>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</si>
  <si>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</si>
  <si>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</si>
  <si>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</si>
  <si>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</si>
  <si>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</si>
  <si>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</si>
  <si>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</si>
  <si>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</si>
  <si>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</si>
  <si>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</si>
  <si>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</si>
  <si>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</si>
  <si>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</si>
  <si>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</si>
  <si>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</si>
  <si>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</si>
  <si>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</si>
  <si>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</si>
  <si>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</si>
  <si>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</si>
  <si>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</si>
  <si>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</si>
  <si>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</si>
  <si>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</si>
  <si>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</si>
  <si>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</si>
  <si>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</si>
  <si>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</si>
  <si>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</si>
  <si>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</si>
  <si>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</si>
  <si>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</si>
  <si>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</si>
  <si>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</si>
  <si>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</si>
  <si>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</si>
  <si>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</si>
  <si>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</si>
  <si>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</si>
  <si>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</si>
  <si>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</si>
  <si>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</si>
  <si>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</si>
  <si>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</si>
  <si>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</si>
  <si>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</si>
  <si>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</si>
  <si>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</si>
  <si>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</si>
  <si>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</si>
  <si>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</si>
  <si>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</si>
  <si>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</si>
  <si>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</si>
  <si>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</si>
  <si>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</si>
  <si>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</si>
  <si>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</si>
  <si>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</si>
  <si>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</si>
  <si>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</si>
  <si>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</si>
  <si>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</si>
  <si>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</si>
  <si>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</si>
  <si>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</si>
  <si>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</si>
  <si>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</si>
  <si>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</si>
  <si>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</si>
  <si>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</si>
  <si>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</si>
  <si>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</si>
  <si>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</si>
  <si>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</si>
  <si>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</si>
  <si>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</si>
  <si>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</si>
  <si>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</si>
  <si>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</si>
  <si>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</si>
  <si>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</si>
  <si>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</si>
  <si>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</si>
  <si>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</si>
  <si>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</si>
  <si>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</si>
  <si>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</si>
  <si>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</si>
  <si>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</si>
  <si>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</si>
  <si>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</si>
  <si>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</si>
  <si>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</si>
  <si>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</si>
  <si>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</si>
  <si>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</si>
  <si>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</si>
  <si>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</si>
  <si>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</si>
  <si>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</si>
  <si>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</si>
  <si>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</si>
  <si>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</si>
  <si>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</si>
  <si>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</si>
  <si>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</si>
  <si>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</si>
  <si>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</si>
  <si>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</si>
  <si>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</si>
  <si>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</si>
  <si>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</si>
  <si>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</si>
  <si>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</si>
  <si>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</si>
  <si>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</si>
  <si>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</si>
  <si>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</si>
  <si>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</si>
  <si>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</si>
  <si>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</si>
  <si>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</si>
  <si>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</si>
  <si>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</si>
  <si>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</si>
  <si>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</si>
  <si>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</si>
  <si>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</si>
  <si>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</si>
  <si>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</si>
  <si>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</si>
  <si>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</si>
  <si>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</si>
  <si>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</si>
  <si>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</si>
  <si>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</si>
  <si>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</si>
  <si>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</si>
  <si>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</si>
  <si>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</si>
  <si>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</si>
  <si>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</si>
  <si>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</si>
  <si>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</si>
  <si>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</si>
  <si>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</si>
  <si>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</si>
  <si>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</si>
  <si>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</si>
  <si>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</si>
  <si>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</si>
  <si>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</si>
  <si>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</si>
  <si>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</si>
  <si>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</si>
  <si>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</si>
  <si>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</si>
  <si>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</si>
  <si>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</si>
  <si>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</si>
  <si>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</si>
  <si>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</si>
  <si>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</si>
  <si>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</si>
  <si>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</si>
  <si>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</si>
  <si>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</si>
  <si>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</si>
  <si>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</si>
  <si>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</si>
  <si>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</si>
  <si>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</si>
  <si>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</si>
  <si>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</si>
  <si>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</si>
  <si>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</si>
  <si>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</si>
  <si>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</si>
  <si>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</si>
  <si>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</si>
  <si>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</si>
  <si>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</si>
  <si>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</si>
  <si>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</si>
  <si>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</si>
  <si>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</si>
  <si>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</si>
  <si>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</si>
  <si>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</si>
  <si>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</si>
  <si>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</si>
  <si>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</si>
  <si>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</si>
  <si>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</si>
  <si>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</si>
  <si>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</si>
  <si>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</si>
  <si>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</si>
  <si>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</si>
  <si>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</si>
  <si>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</si>
  <si>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</si>
  <si>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</si>
  <si>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</si>
  <si>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</si>
  <si>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</si>
  <si>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</si>
  <si>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</si>
  <si>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</si>
  <si>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</si>
  <si>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</si>
  <si>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</si>
  <si>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</si>
  <si>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</si>
  <si>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</si>
  <si>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</si>
  <si>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</si>
  <si>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</si>
  <si>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</si>
  <si>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</si>
  <si>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</si>
  <si>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</si>
  <si>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</si>
  <si>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</si>
  <si>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</si>
  <si>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</si>
  <si>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</si>
  <si>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</si>
  <si>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</si>
  <si>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</si>
  <si>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</si>
  <si>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</si>
  <si>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</si>
  <si>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</si>
  <si>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</si>
  <si>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</si>
  <si>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</si>
  <si>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</si>
  <si>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</si>
  <si>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</si>
  <si>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</si>
  <si>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</si>
  <si>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</si>
  <si>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</si>
  <si>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</si>
  <si>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</si>
  <si>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</si>
  <si>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</si>
  <si>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</si>
  <si>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</si>
  <si>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</si>
  <si>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</si>
  <si>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</si>
  <si>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</si>
  <si>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</si>
  <si>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</si>
  <si>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</si>
  <si>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</si>
  <si>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</si>
  <si>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</si>
  <si>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</si>
  <si>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</si>
  <si>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</si>
  <si>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</si>
  <si>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</si>
  <si>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</si>
  <si>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</si>
  <si>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</si>
  <si>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</si>
  <si>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</si>
  <si>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</si>
  <si>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</si>
  <si>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</si>
  <si>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</si>
  <si>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</si>
  <si>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</si>
  <si>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</si>
  <si>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</si>
  <si>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</si>
  <si>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</si>
  <si>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</si>
  <si>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</si>
  <si>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</si>
  <si>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</si>
  <si>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</si>
  <si>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</si>
  <si>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</si>
  <si>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</si>
  <si>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</si>
  <si>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</si>
  <si>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</si>
  <si>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</si>
  <si>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</si>
  <si>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</si>
  <si>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</si>
  <si>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</si>
  <si>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</si>
  <si>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</si>
  <si>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</si>
  <si>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</si>
  <si>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</si>
  <si>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</si>
  <si>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</si>
  <si>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</si>
  <si>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</si>
  <si>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</si>
  <si>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</si>
  <si>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</si>
  <si>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</si>
  <si>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</si>
  <si>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</si>
  <si>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</si>
  <si>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</si>
  <si>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</si>
  <si>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</si>
  <si>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</si>
  <si>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</si>
  <si>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</si>
  <si>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</si>
  <si>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</si>
  <si>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</si>
  <si>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</si>
  <si>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</si>
  <si>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</si>
  <si>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</si>
  <si>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</si>
  <si>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</si>
  <si>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</si>
  <si>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</si>
  <si>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</si>
  <si>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</si>
  <si>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</si>
  <si>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</si>
  <si>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</si>
  <si>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</si>
  <si>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</si>
  <si>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</si>
  <si>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</si>
  <si>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</si>
  <si>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</si>
  <si>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</si>
  <si>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</si>
  <si>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</si>
  <si>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</si>
  <si>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</si>
  <si>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</si>
  <si>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</si>
  <si>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</si>
  <si>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</si>
  <si>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</si>
  <si>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</si>
  <si>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</si>
  <si>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</si>
  <si>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</si>
  <si>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</si>
  <si>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</si>
  <si>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</si>
  <si>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</si>
  <si>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</si>
  <si>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</si>
  <si>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</si>
  <si>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</si>
  <si>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</si>
  <si>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</si>
  <si>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</si>
  <si>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</si>
  <si>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</si>
  <si>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</si>
  <si>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</si>
  <si>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</si>
  <si>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</si>
  <si>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</si>
  <si>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</si>
  <si>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</si>
  <si>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</si>
  <si>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</si>
  <si>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</si>
  <si>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</si>
  <si>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</si>
  <si>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</si>
  <si>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</si>
  <si>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</si>
  <si>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</si>
  <si>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</si>
  <si>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</si>
  <si>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</si>
  <si>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</si>
  <si>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</si>
  <si>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</si>
  <si>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</si>
  <si>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</si>
  <si>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</si>
  <si>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</si>
  <si>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</si>
  <si>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</si>
  <si>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</si>
  <si>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</si>
  <si>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</si>
  <si>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</si>
  <si>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</si>
  <si>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</si>
  <si>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</si>
  <si>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</si>
  <si>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</si>
  <si>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</si>
  <si>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</si>
  <si>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</si>
  <si>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</si>
  <si>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</si>
  <si>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</si>
  <si>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</si>
  <si>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</si>
  <si>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</si>
  <si>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</si>
  <si>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</si>
  <si>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</si>
  <si>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</si>
  <si>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</si>
  <si>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</si>
  <si>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</si>
  <si>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</si>
  <si>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</si>
  <si>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</si>
  <si>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</si>
  <si>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</si>
  <si>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</si>
  <si>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</si>
  <si>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</si>
  <si>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</si>
  <si>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</si>
  <si>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</si>
  <si>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</si>
  <si>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</si>
  <si>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</si>
  <si>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</si>
  <si>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</si>
  <si>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</si>
  <si>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</si>
  <si>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</si>
  <si>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</si>
  <si>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</si>
  <si>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</si>
  <si>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</si>
  <si>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</si>
  <si>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</si>
  <si>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</si>
  <si>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</si>
  <si>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</si>
  <si>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</si>
  <si>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</si>
  <si>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</si>
  <si>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</si>
  <si>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</si>
  <si>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</si>
  <si>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</si>
  <si>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</si>
  <si>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</si>
  <si>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</si>
  <si>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</si>
  <si>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</si>
  <si>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</si>
  <si>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</si>
  <si>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</si>
  <si>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</si>
  <si>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</si>
  <si>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</si>
  <si>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</si>
  <si>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</si>
  <si>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</si>
  <si>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</si>
  <si>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</si>
  <si>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</si>
  <si>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</si>
  <si>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</si>
  <si>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</si>
  <si>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</si>
  <si>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</si>
  <si>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</si>
  <si>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</si>
  <si>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</si>
  <si>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</si>
  <si>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</si>
  <si>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</si>
  <si>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</si>
  <si>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</si>
  <si>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</si>
  <si>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</si>
  <si>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</si>
  <si>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</si>
  <si>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</si>
  <si>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</si>
  <si>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</si>
  <si>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</si>
  <si>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</si>
  <si>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</si>
  <si>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</si>
  <si>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</si>
  <si>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</si>
  <si>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</si>
  <si>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</si>
  <si>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</si>
  <si>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</si>
  <si>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</si>
  <si>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</si>
  <si>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</si>
  <si>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</si>
  <si>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</si>
  <si>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</si>
  <si>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</si>
  <si>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</si>
  <si>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</si>
  <si>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</si>
  <si>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</si>
  <si>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</si>
  <si>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</si>
  <si>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</si>
  <si>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</si>
  <si>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</si>
  <si>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</si>
  <si>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</si>
  <si>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</si>
  <si>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</si>
  <si>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</si>
  <si>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</si>
  <si>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</si>
  <si>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</si>
  <si>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</si>
  <si>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</si>
  <si>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</si>
  <si>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</si>
  <si>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</si>
  <si>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</si>
  <si>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</si>
  <si>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</si>
  <si>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</si>
  <si>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</si>
  <si>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</si>
  <si>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</si>
  <si>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</si>
  <si>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</si>
  <si>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</si>
  <si>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</si>
  <si>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</si>
  <si>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</si>
  <si>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</si>
  <si>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</si>
  <si>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</si>
  <si>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</si>
  <si>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</si>
  <si>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</si>
  <si>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</si>
  <si>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</si>
  <si>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</si>
  <si>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</si>
  <si>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</si>
  <si>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</si>
  <si>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</si>
  <si>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</si>
  <si>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</si>
  <si>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</si>
  <si>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</si>
  <si>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</si>
  <si>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</si>
  <si>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</si>
  <si>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</si>
  <si>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</si>
  <si>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</si>
  <si>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</si>
  <si>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</si>
  <si>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</si>
  <si>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</si>
  <si>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</si>
  <si>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</si>
  <si>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</si>
  <si>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</si>
  <si>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</si>
  <si>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</si>
  <si>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</si>
  <si>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</si>
  <si>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</si>
  <si>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</si>
  <si>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</si>
  <si>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</si>
  <si>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</si>
  <si>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</si>
  <si>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</si>
  <si>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</si>
  <si>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</si>
  <si>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</si>
  <si>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</si>
  <si>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</si>
  <si>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</si>
  <si>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</si>
  <si>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</si>
  <si>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</si>
  <si>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</si>
  <si>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</si>
  <si>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</si>
  <si>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</si>
  <si>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</si>
  <si>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</si>
  <si>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</si>
  <si>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</si>
  <si>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</si>
  <si>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</si>
  <si>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</si>
  <si>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</si>
  <si>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</si>
  <si>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</si>
  <si>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</si>
  <si>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</si>
  <si>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</si>
  <si>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</si>
  <si>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</si>
  <si>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</si>
  <si>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</si>
  <si>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</si>
  <si>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</si>
  <si>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</si>
  <si>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</si>
  <si>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</si>
  <si>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</si>
  <si>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</si>
  <si>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</si>
  <si>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</si>
  <si>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</si>
  <si>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</si>
  <si>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</si>
  <si>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</si>
  <si>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</si>
  <si>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</si>
  <si>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</si>
  <si>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</si>
  <si>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</si>
  <si>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</si>
  <si>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</si>
  <si>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</si>
  <si>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</si>
  <si>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</si>
  <si>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</si>
  <si>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</si>
  <si>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</si>
  <si>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</si>
  <si>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</si>
  <si>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</si>
  <si>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</si>
  <si>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</si>
  <si>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</si>
  <si>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</si>
  <si>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</si>
  <si>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</si>
  <si>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</si>
  <si>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</si>
  <si>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</si>
  <si>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</si>
  <si>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</si>
  <si>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</si>
  <si>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</si>
  <si>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</si>
  <si>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</si>
  <si>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</si>
  <si>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</si>
  <si>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</si>
  <si>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</si>
  <si>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</si>
  <si>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</si>
  <si>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</si>
  <si>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</si>
  <si>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</si>
  <si>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</si>
  <si>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</si>
  <si>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</si>
  <si>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</si>
  <si>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</si>
  <si>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</si>
  <si>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</si>
  <si>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</si>
  <si>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</si>
  <si>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</si>
  <si>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</si>
  <si>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</si>
  <si>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</si>
  <si>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</si>
  <si>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</si>
  <si>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</si>
  <si>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</si>
  <si>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</si>
  <si>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</si>
  <si>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</si>
  <si>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</si>
  <si>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</si>
  <si>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</si>
  <si>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</si>
  <si>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</si>
  <si>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</si>
  <si>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</si>
  <si>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</si>
  <si>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</si>
  <si>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</si>
  <si>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</si>
  <si>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</si>
  <si>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</si>
  <si>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</si>
  <si>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</si>
  <si>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</si>
  <si>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</si>
  <si>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</si>
  <si>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</si>
  <si>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</si>
  <si>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</si>
  <si>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</si>
  <si>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</si>
  <si>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</si>
  <si>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</si>
  <si>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</si>
  <si>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</si>
  <si>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</si>
  <si>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</si>
  <si>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</si>
  <si>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</si>
  <si>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</si>
  <si>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</si>
  <si>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</si>
  <si>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</si>
  <si>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</si>
  <si>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</si>
  <si>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</si>
  <si>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</si>
  <si>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</si>
  <si>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</si>
  <si>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</si>
  <si>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</si>
  <si>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</si>
  <si>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</si>
  <si>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</si>
  <si>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</si>
  <si>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</si>
  <si>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</si>
  <si>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</si>
  <si>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</si>
  <si>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</si>
  <si>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</si>
  <si>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</si>
  <si>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</si>
  <si>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</si>
  <si>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</si>
  <si>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</si>
  <si>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</si>
  <si>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</si>
  <si>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</si>
  <si>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</si>
  <si>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</si>
  <si>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</si>
  <si>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</si>
  <si>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</si>
  <si>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</si>
  <si>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</si>
  <si>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</si>
  <si>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</si>
  <si>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</si>
  <si>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</si>
  <si>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</si>
  <si>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</si>
  <si>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</si>
  <si>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</si>
  <si>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</si>
  <si>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</si>
  <si>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</si>
  <si>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</si>
  <si>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</si>
  <si>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</si>
  <si>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</si>
  <si>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</si>
  <si>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</si>
  <si>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</si>
  <si>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</si>
  <si>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</si>
  <si>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</si>
  <si>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</si>
  <si>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</si>
  <si>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</si>
  <si>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</si>
  <si>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</si>
  <si>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</si>
  <si>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</si>
  <si>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</si>
  <si>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</si>
  <si>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</si>
  <si>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</si>
  <si>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</si>
  <si>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</si>
  <si>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</si>
  <si>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</si>
  <si>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</si>
  <si>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</si>
  <si>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</si>
  <si>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</si>
  <si>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</si>
  <si>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</si>
  <si>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</si>
  <si>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</si>
  <si>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</si>
  <si>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</si>
  <si>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</si>
  <si>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</si>
  <si>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</si>
  <si>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</si>
  <si>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</si>
  <si>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</si>
  <si>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</si>
  <si>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</si>
  <si>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</si>
  <si>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</si>
  <si>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</si>
  <si>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</si>
  <si>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</si>
  <si>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</si>
  <si>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</si>
  <si>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</si>
  <si>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</si>
  <si>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</si>
  <si>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</si>
  <si>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</si>
  <si>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</si>
  <si>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</si>
  <si>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</si>
  <si>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</si>
  <si>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</si>
  <si>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</si>
  <si>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</si>
  <si>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</si>
  <si>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</si>
  <si>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</si>
  <si>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</si>
  <si>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</si>
  <si>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</si>
  <si>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</si>
  <si>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</si>
  <si>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</si>
  <si>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</si>
  <si>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</si>
  <si>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</si>
  <si>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</si>
  <si>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</si>
  <si>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</si>
  <si>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</si>
  <si>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</si>
  <si>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</si>
  <si>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</si>
  <si>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</si>
  <si>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</si>
  <si>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</si>
  <si>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</si>
  <si>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</si>
  <si>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</si>
  <si>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</si>
  <si>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</si>
  <si>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</si>
  <si>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</si>
  <si>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</si>
  <si>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</si>
  <si>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</si>
  <si>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</si>
  <si>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</si>
  <si>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</si>
  <si>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</si>
  <si>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</si>
  <si>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</si>
  <si>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</si>
  <si>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</si>
  <si>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</si>
  <si>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</si>
  <si>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</si>
  <si>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</si>
  <si>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</si>
  <si>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</si>
  <si>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</si>
  <si>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</si>
  <si>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</si>
  <si>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</si>
  <si>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</si>
  <si>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</si>
  <si>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</si>
  <si>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</si>
  <si>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</si>
  <si>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</si>
  <si>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</si>
  <si>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</si>
  <si>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</si>
  <si>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</si>
  <si>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</si>
  <si>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</si>
  <si>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</si>
  <si>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</si>
  <si>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</si>
  <si>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</si>
  <si>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</si>
  <si>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</si>
  <si>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</si>
  <si>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</si>
  <si>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</si>
  <si>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</si>
  <si>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</si>
  <si>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</si>
  <si>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</si>
  <si>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</si>
  <si>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</si>
  <si>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</si>
  <si>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</si>
  <si>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</si>
  <si>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</si>
  <si>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</si>
  <si>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</si>
  <si>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</si>
  <si>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</si>
  <si>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</si>
  <si>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</si>
  <si>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</si>
  <si>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</si>
  <si>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</si>
  <si>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</si>
  <si>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</si>
  <si>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</si>
  <si>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</si>
  <si>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</si>
  <si>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</si>
  <si>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</si>
  <si>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</si>
  <si>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</si>
  <si>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</si>
  <si>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</si>
  <si>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</si>
  <si>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</si>
  <si>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</si>
  <si>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</si>
  <si>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</si>
  <si>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</si>
  <si>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</si>
  <si>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</si>
  <si>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</si>
  <si>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</si>
  <si>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</si>
  <si>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</si>
  <si>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</si>
  <si>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</si>
  <si>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</si>
  <si>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</si>
  <si>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</si>
  <si>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</si>
  <si>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</si>
  <si>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</si>
  <si>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</si>
  <si>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</si>
  <si>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</si>
  <si>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</si>
  <si>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</si>
  <si>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</si>
  <si>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</si>
  <si>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</si>
  <si>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</si>
  <si>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</si>
  <si>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</si>
  <si>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</si>
  <si>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</si>
  <si>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</si>
  <si>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</si>
  <si>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</si>
  <si>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</si>
  <si>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</si>
  <si>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</si>
  <si>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</si>
  <si>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</si>
  <si>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</si>
  <si>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</si>
  <si>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</si>
  <si>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</si>
  <si>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</si>
  <si>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</si>
  <si>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</si>
  <si>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</si>
  <si>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</si>
  <si>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</si>
  <si>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</si>
  <si>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</si>
  <si>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</si>
  <si>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</si>
  <si>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</si>
  <si>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</si>
  <si>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</si>
  <si>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</si>
  <si>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</si>
  <si>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</si>
  <si>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</si>
  <si>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</si>
  <si>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</si>
  <si>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</si>
  <si>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</si>
  <si>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</si>
  <si>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</si>
  <si>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</si>
  <si>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</si>
  <si>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</si>
  <si>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</si>
  <si>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</si>
  <si>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</si>
  <si>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</si>
  <si>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</si>
  <si>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</si>
  <si>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</si>
  <si>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</si>
  <si>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</si>
  <si>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</si>
  <si>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</si>
  <si>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</si>
  <si>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</si>
  <si>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</si>
  <si>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</si>
  <si>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</si>
  <si>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</si>
  <si>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</si>
  <si>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</si>
  <si>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</si>
  <si>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</si>
  <si>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</si>
  <si>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</si>
  <si>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</si>
  <si>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</si>
  <si>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</si>
  <si>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</si>
  <si>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</si>
  <si>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</si>
  <si>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</si>
  <si>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</si>
  <si>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</si>
  <si>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</si>
  <si>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</si>
  <si>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</si>
  <si>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</si>
  <si>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</si>
  <si>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</si>
  <si>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</si>
  <si>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</si>
  <si>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</si>
  <si>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</si>
  <si>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</si>
  <si>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</si>
  <si>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</si>
  <si>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</si>
  <si>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</si>
  <si>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</si>
  <si>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</si>
  <si>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</si>
  <si>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</si>
  <si>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</si>
  <si>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</si>
  <si>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</si>
  <si>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</si>
  <si>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</si>
  <si>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</si>
  <si>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</si>
  <si>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</si>
  <si>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</si>
  <si>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</si>
  <si>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</si>
  <si>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</si>
  <si>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</si>
  <si>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</si>
  <si>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</si>
  <si>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</si>
  <si>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</si>
  <si>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</si>
  <si>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</si>
  <si>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</si>
  <si>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</si>
  <si>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</si>
  <si>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</si>
  <si>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</si>
  <si>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</si>
  <si>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</si>
  <si>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</si>
  <si>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</si>
  <si>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</si>
  <si>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</si>
  <si>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</si>
  <si>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</si>
  <si>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</si>
  <si>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</si>
  <si>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</si>
  <si>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</si>
  <si>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</si>
  <si>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</si>
  <si>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</si>
  <si>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</si>
  <si>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</si>
  <si>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</si>
  <si>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</si>
  <si>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</si>
  <si>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</si>
  <si>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</si>
  <si>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</si>
  <si>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</si>
  <si>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</si>
  <si>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</si>
  <si>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</si>
  <si>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</si>
  <si>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</si>
  <si>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</si>
  <si>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</si>
  <si>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</si>
  <si>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</si>
  <si>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</si>
  <si>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</si>
  <si>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</si>
  <si>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</si>
  <si>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</si>
  <si>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</si>
  <si>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</si>
  <si>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</si>
  <si>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</si>
  <si>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</si>
  <si>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</si>
  <si>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</si>
  <si>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</si>
  <si>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</si>
  <si>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</si>
  <si>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</si>
  <si>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</si>
  <si>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</si>
  <si>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</si>
  <si>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</si>
  <si>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</si>
  <si>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</si>
  <si>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</si>
  <si>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</si>
  <si>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</si>
  <si>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</si>
  <si>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</si>
  <si>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</si>
  <si>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</si>
  <si>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</si>
  <si>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</si>
  <si>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</si>
  <si>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</si>
  <si>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</si>
  <si>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</si>
  <si>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</si>
  <si>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</si>
  <si>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</si>
  <si>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</si>
  <si>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</si>
  <si>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</si>
  <si>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</si>
  <si>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</si>
  <si>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</si>
  <si>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</si>
  <si>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</si>
  <si>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</si>
  <si>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</si>
  <si>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</si>
  <si>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</si>
  <si>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</si>
  <si>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</si>
  <si>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</si>
  <si>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</si>
  <si>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</si>
  <si>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</si>
  <si>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</si>
  <si>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</si>
  <si>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</si>
  <si>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</si>
  <si>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</si>
  <si>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</si>
  <si>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</si>
  <si>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</si>
  <si>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</si>
  <si>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</si>
  <si>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</si>
  <si>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</si>
  <si>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</si>
  <si>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</si>
  <si>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</si>
  <si>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</si>
  <si>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</si>
  <si>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</si>
  <si>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</si>
  <si>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</si>
  <si>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</si>
  <si>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</si>
  <si>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</si>
  <si>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</si>
  <si>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</si>
  <si>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</si>
  <si>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</si>
  <si>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</si>
  <si>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</si>
  <si>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</si>
  <si>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</si>
  <si>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</si>
  <si>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</si>
  <si>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</si>
  <si>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</si>
  <si>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</si>
  <si>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</si>
  <si>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</si>
  <si>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</si>
  <si>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</si>
  <si>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</si>
  <si>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</si>
  <si>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</si>
  <si>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</si>
  <si>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</si>
  <si>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</si>
  <si>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</si>
  <si>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</si>
  <si>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</si>
  <si>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</si>
  <si>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</si>
  <si>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</si>
  <si>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</si>
  <si>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</si>
  <si>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</si>
  <si>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</si>
  <si>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</si>
  <si>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</si>
  <si>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</si>
  <si>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</si>
  <si>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</si>
  <si>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</si>
  <si>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</si>
  <si>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</si>
  <si>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</si>
  <si>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</si>
  <si>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</si>
  <si>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</si>
  <si>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</si>
  <si>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</si>
  <si>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</si>
  <si>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</si>
  <si>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</si>
  <si>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</si>
  <si>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</si>
  <si>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</si>
  <si>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</si>
  <si>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</si>
  <si>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</si>
  <si>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</si>
  <si>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</si>
  <si>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</si>
  <si>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</si>
  <si>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</si>
  <si>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</si>
  <si>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</si>
  <si>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</si>
  <si>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</si>
  <si>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</si>
  <si>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</si>
  <si>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</si>
  <si>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</si>
  <si>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</si>
  <si>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</si>
  <si>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</si>
  <si>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</si>
  <si>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</si>
  <si>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</si>
  <si>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</si>
  <si>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</si>
  <si>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</si>
  <si>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</si>
  <si>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</si>
  <si>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</si>
  <si>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</si>
  <si>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</si>
  <si>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</si>
  <si>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</si>
  <si>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</si>
  <si>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</si>
  <si>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</si>
  <si>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</si>
  <si>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</si>
  <si>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</si>
  <si>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</si>
  <si>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</si>
  <si>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</si>
  <si>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</si>
  <si>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</si>
  <si>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</si>
  <si>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</si>
  <si>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</si>
  <si>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</si>
  <si>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</si>
  <si>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</si>
  <si>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</si>
  <si>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</si>
  <si>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</si>
  <si>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</si>
  <si>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</si>
  <si>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</si>
  <si>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</si>
  <si>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</si>
  <si>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</si>
  <si>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</si>
  <si>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</si>
  <si>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</si>
  <si>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</si>
  <si>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</si>
  <si>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</si>
  <si>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</si>
  <si>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</si>
  <si>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</si>
  <si>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</si>
  <si>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</si>
  <si>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</si>
  <si>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</si>
  <si>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</si>
  <si>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</si>
  <si>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</si>
  <si>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</si>
  <si>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</si>
  <si>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</si>
  <si>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</si>
  <si>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</si>
  <si>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</si>
  <si>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</si>
  <si>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</si>
  <si>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</si>
  <si>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</si>
  <si>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</si>
  <si>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</si>
  <si>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</si>
  <si>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</si>
  <si>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</si>
  <si>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</si>
  <si>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</si>
  <si>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</si>
  <si>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</si>
  <si>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</si>
  <si>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</si>
  <si>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</si>
  <si>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</si>
  <si>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</si>
  <si>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</si>
  <si>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</si>
  <si>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</si>
  <si>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</si>
  <si>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</si>
  <si>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</si>
  <si>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</si>
  <si>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</si>
  <si>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</si>
  <si>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</si>
  <si>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</si>
  <si>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</si>
  <si>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</si>
  <si>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</si>
  <si>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</si>
  <si>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</si>
  <si>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</si>
  <si>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</si>
  <si>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</si>
  <si>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</si>
  <si>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</si>
  <si>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</si>
  <si>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</si>
  <si>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</si>
  <si>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</si>
  <si>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</si>
  <si>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</si>
  <si>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</si>
  <si>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</si>
  <si>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</si>
  <si>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</si>
  <si>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</si>
  <si>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</si>
  <si>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</si>
  <si>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</si>
  <si>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</si>
  <si>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</si>
  <si>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</si>
  <si>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</si>
  <si>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</si>
  <si>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</si>
  <si>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</si>
  <si>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</si>
  <si>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</si>
  <si>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</si>
  <si>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</si>
  <si>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</si>
  <si>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</si>
  <si>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</si>
  <si>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</si>
  <si>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</si>
  <si>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</si>
  <si>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</si>
  <si>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</si>
  <si>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</si>
  <si>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</si>
  <si>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</si>
  <si>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</si>
  <si>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</si>
  <si>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</si>
  <si>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</si>
  <si>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</si>
  <si>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</si>
  <si>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</si>
  <si>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</si>
  <si>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</si>
  <si>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</si>
  <si>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</si>
  <si>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</si>
  <si>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</si>
  <si>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</si>
  <si>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</si>
  <si>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</si>
  <si>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</si>
  <si>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</si>
  <si>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</si>
  <si>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</si>
  <si>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</si>
  <si>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</si>
  <si>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</si>
  <si>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</si>
  <si>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</si>
  <si>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</si>
  <si>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</si>
  <si>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</si>
  <si>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</si>
  <si>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</si>
  <si>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</si>
  <si>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</si>
  <si>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</si>
  <si>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</si>
  <si>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</si>
  <si>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</si>
  <si>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</si>
  <si>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</si>
  <si>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</si>
  <si>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</si>
  <si>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</si>
  <si>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</si>
  <si>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</si>
  <si>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</si>
  <si>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</si>
  <si>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</si>
  <si>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</si>
  <si>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</si>
  <si>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</si>
  <si>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</si>
  <si>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</si>
  <si>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</si>
  <si>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</si>
  <si>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</si>
  <si>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</si>
  <si>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</si>
  <si>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</si>
  <si>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</si>
  <si>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</si>
  <si>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</si>
  <si>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</si>
  <si>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</si>
  <si>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</si>
  <si>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</si>
  <si>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</si>
  <si>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</si>
  <si>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</si>
  <si>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</si>
  <si>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</si>
  <si>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</si>
  <si>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</si>
  <si>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</si>
  <si>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</si>
  <si>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</si>
  <si>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</si>
  <si>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</si>
  <si>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</si>
  <si>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</si>
  <si>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</si>
  <si>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</si>
  <si>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</si>
  <si>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</si>
  <si>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</si>
  <si>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</si>
  <si>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</si>
  <si>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</si>
  <si>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</si>
  <si>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</si>
  <si>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</si>
  <si>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</si>
  <si>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</si>
  <si>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</si>
  <si>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</si>
  <si>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</si>
  <si>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</si>
  <si>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</si>
  <si>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</si>
  <si>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</si>
  <si>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</si>
  <si>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</si>
  <si>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</si>
  <si>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</si>
  <si>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</si>
  <si>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</si>
  <si>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</si>
  <si>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</si>
  <si>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</si>
  <si>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</si>
  <si>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</si>
  <si>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</si>
  <si>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</si>
  <si>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</si>
  <si>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</si>
  <si>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</si>
  <si>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</si>
  <si>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</si>
  <si>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</si>
  <si>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</si>
  <si>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</si>
  <si>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</si>
  <si>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</si>
  <si>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</si>
  <si>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</si>
  <si>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</si>
  <si>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</si>
  <si>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</si>
  <si>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</si>
  <si>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</si>
  <si>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</si>
  <si>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</si>
  <si>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</si>
  <si>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</si>
  <si>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</si>
  <si>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</si>
  <si>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</si>
  <si>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</si>
  <si>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</si>
  <si>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</si>
  <si>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</si>
  <si>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</si>
  <si>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</si>
  <si>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</si>
  <si>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</si>
  <si>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</si>
  <si>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</si>
  <si>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</si>
  <si>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</si>
  <si>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</si>
  <si>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</si>
  <si>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</si>
  <si>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</si>
  <si>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</si>
  <si>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</si>
  <si>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</si>
  <si>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</si>
  <si>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</si>
  <si>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</si>
  <si>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</si>
  <si>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</si>
  <si>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</si>
  <si>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</si>
  <si>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</si>
  <si>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</si>
  <si>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</si>
  <si>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</si>
  <si>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</si>
  <si>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</si>
  <si>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</si>
  <si>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</si>
  <si>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</si>
  <si>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</si>
  <si>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</si>
  <si>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</si>
  <si>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</si>
  <si>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</si>
  <si>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</si>
  <si>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</si>
  <si>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</si>
  <si>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</si>
  <si>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</si>
  <si>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</si>
  <si>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</si>
  <si>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</si>
  <si>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</si>
  <si>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</si>
  <si>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</si>
  <si>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</si>
  <si>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</si>
  <si>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</si>
  <si>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</si>
  <si>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</si>
  <si>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</si>
  <si>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</si>
  <si>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</si>
  <si>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</si>
  <si>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</si>
  <si>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</si>
  <si>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</si>
  <si>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</si>
  <si>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</si>
  <si>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</si>
  <si>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</si>
  <si>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</si>
  <si>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</si>
  <si>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</si>
  <si>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</si>
  <si>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</si>
  <si>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</si>
  <si>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</si>
  <si>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</si>
  <si>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</si>
  <si>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</si>
  <si>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</si>
  <si>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</si>
  <si>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</si>
  <si>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</si>
  <si>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</si>
  <si>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</si>
  <si>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</si>
  <si>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</si>
  <si>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</si>
  <si>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</si>
  <si>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</si>
  <si>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</si>
  <si>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</si>
  <si>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</si>
  <si>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</si>
  <si>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</si>
  <si>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</si>
  <si>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</si>
  <si>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</si>
  <si>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</si>
  <si>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</si>
  <si>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</si>
  <si>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</si>
  <si>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</si>
  <si>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</si>
  <si>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</si>
  <si>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</si>
  <si>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</si>
  <si>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</si>
  <si>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</si>
  <si>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</si>
  <si>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</si>
  <si>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</si>
  <si>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</si>
  <si>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</si>
  <si>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</si>
  <si>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</si>
  <si>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</si>
  <si>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</si>
  <si>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</si>
  <si>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</si>
  <si>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</si>
  <si>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</si>
  <si>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</si>
  <si>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</si>
  <si>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</si>
  <si>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</si>
  <si>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</si>
  <si>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</si>
  <si>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</si>
  <si>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</si>
  <si>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</si>
  <si>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</si>
  <si>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</si>
  <si>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</si>
  <si>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</si>
  <si>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</si>
  <si>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</si>
  <si>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</si>
  <si>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</si>
  <si>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</si>
  <si>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</si>
  <si>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</si>
  <si>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</si>
  <si>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</si>
  <si>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</si>
  <si>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</si>
  <si>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</si>
  <si>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</si>
  <si>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</si>
  <si>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</si>
  <si>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</si>
  <si>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</si>
  <si>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</si>
  <si>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</si>
  <si>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</si>
  <si>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</si>
  <si>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</si>
  <si>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</si>
  <si>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</si>
  <si>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</si>
  <si>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</si>
  <si>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</si>
  <si>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</si>
  <si>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</si>
  <si>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</si>
  <si>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</si>
  <si>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</si>
  <si>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</si>
  <si>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</si>
  <si>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</si>
  <si>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</si>
  <si>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</si>
  <si>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</si>
  <si>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</si>
  <si>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</si>
  <si>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</si>
  <si>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</si>
  <si>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</si>
  <si>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</si>
  <si>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</si>
  <si>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</si>
  <si>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</si>
  <si>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</si>
  <si>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</si>
  <si>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</si>
  <si>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</si>
  <si>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</si>
  <si>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</si>
  <si>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</si>
  <si>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</si>
  <si>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</si>
  <si>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</si>
  <si>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</si>
  <si>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</si>
  <si>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</si>
  <si>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</si>
  <si>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</si>
  <si>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</si>
  <si>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</si>
  <si>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</si>
  <si>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</si>
  <si>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</si>
  <si>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</si>
  <si>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</si>
  <si>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</si>
  <si>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</si>
  <si>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</si>
  <si>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</si>
  <si>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</si>
  <si>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</si>
  <si>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</si>
  <si>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</si>
  <si>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</si>
  <si>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</si>
  <si>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</si>
  <si>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</si>
  <si>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</si>
  <si>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</si>
  <si>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</si>
  <si>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</si>
  <si>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</si>
  <si>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</si>
  <si>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</si>
  <si>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</si>
  <si>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</si>
  <si>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</si>
  <si>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</si>
  <si>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</si>
  <si>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</si>
  <si>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</si>
  <si>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</si>
  <si>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</si>
  <si>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</si>
  <si>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</si>
  <si>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</si>
  <si>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</si>
  <si>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</si>
  <si>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</si>
  <si>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</si>
  <si>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</si>
  <si>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</si>
  <si>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</si>
  <si>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</si>
  <si>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</si>
  <si>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</si>
  <si>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</si>
  <si>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</si>
  <si>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</si>
  <si>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</si>
  <si>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</si>
  <si>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</si>
  <si>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</si>
  <si>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</si>
  <si>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</si>
  <si>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</si>
  <si>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</si>
  <si>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</si>
  <si>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</si>
  <si>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</si>
  <si>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</si>
  <si>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</si>
  <si>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</si>
  <si>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</si>
  <si>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</si>
  <si>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</si>
  <si>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</si>
  <si>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</si>
  <si>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</si>
  <si>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</si>
  <si>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</si>
  <si>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</si>
  <si>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</si>
  <si>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</si>
  <si>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</si>
  <si>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</si>
  <si>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</si>
  <si>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</si>
  <si>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</si>
  <si>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</si>
  <si>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</si>
  <si>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</si>
  <si>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</si>
  <si>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</si>
  <si>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</si>
  <si>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</si>
  <si>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</si>
  <si>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</si>
  <si>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</si>
  <si>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</si>
  <si>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</si>
  <si>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</si>
  <si>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</si>
  <si>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</si>
  <si>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</si>
  <si>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</si>
  <si>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</si>
  <si>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</si>
  <si>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</si>
  <si>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</si>
  <si>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</si>
  <si>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</si>
  <si>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</si>
  <si>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</si>
  <si>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</si>
  <si>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</si>
  <si>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</si>
  <si>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</si>
  <si>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</si>
  <si>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</si>
  <si>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</si>
  <si>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</si>
  <si>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</si>
  <si>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</si>
  <si>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</si>
  <si>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</si>
  <si>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</si>
  <si>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</si>
  <si>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</si>
  <si>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</si>
  <si>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</si>
  <si>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</si>
  <si>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</si>
  <si>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</si>
  <si>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</si>
  <si>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</si>
  <si>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</si>
  <si>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</si>
  <si>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</si>
  <si>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</si>
  <si>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</si>
  <si>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</si>
  <si>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</si>
  <si>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</si>
  <si>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</si>
  <si>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</si>
  <si>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</si>
  <si>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</si>
  <si>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</si>
  <si>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</si>
  <si>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</si>
  <si>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</si>
  <si>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</si>
  <si>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</si>
  <si>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</si>
  <si>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</si>
  <si>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</si>
  <si>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</si>
  <si>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</si>
  <si>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</si>
  <si>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</si>
  <si>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</si>
  <si>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</si>
  <si>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</si>
  <si>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</si>
  <si>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</si>
  <si>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</si>
  <si>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</si>
  <si>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</si>
  <si>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</si>
  <si>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</si>
  <si>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</si>
  <si>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</si>
  <si>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</si>
  <si>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</si>
  <si>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</si>
  <si>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</si>
  <si>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</si>
  <si>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</si>
  <si>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</si>
  <si>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</si>
  <si>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</si>
  <si>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</si>
  <si>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</si>
  <si>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</si>
  <si>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</si>
  <si>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</si>
  <si>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</si>
  <si>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</si>
  <si>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</si>
  <si>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</si>
  <si>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</si>
  <si>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</si>
  <si>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</si>
  <si>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</si>
  <si>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</si>
  <si>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</si>
  <si>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</si>
  <si>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</si>
  <si>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</si>
  <si>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</si>
  <si>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</si>
  <si>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</si>
  <si>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</si>
  <si>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</si>
  <si>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</si>
  <si>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</si>
  <si>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</si>
  <si>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</si>
  <si>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</si>
  <si>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</si>
  <si>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</si>
  <si>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</si>
  <si>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</si>
  <si>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</si>
  <si>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</si>
  <si>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</si>
  <si>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</si>
  <si>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</si>
  <si>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</si>
  <si>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</si>
  <si>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</si>
  <si>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</si>
  <si>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</si>
  <si>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</si>
  <si>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</si>
  <si>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</si>
  <si>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</si>
  <si>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</si>
  <si>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</si>
  <si>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</si>
  <si>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</si>
  <si>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</si>
  <si>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</si>
  <si>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</si>
  <si>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</si>
  <si>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</si>
  <si>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</si>
  <si>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</si>
  <si>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</si>
  <si>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</si>
  <si>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</si>
  <si>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</si>
  <si>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</si>
  <si>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</si>
  <si>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</si>
  <si>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</si>
  <si>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</si>
  <si>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</si>
  <si>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</si>
  <si>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</si>
  <si>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</si>
  <si>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</si>
  <si>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</si>
  <si>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</si>
  <si>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</si>
  <si>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</si>
  <si>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</si>
  <si>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</si>
  <si>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</si>
  <si>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</si>
  <si>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</si>
  <si>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</si>
  <si>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</si>
  <si>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</si>
  <si>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</si>
  <si>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</si>
  <si>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</si>
  <si>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</si>
  <si>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</si>
  <si>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</si>
  <si>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</si>
  <si>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</si>
  <si>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</si>
  <si>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</si>
  <si>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</si>
  <si>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</si>
  <si>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</si>
  <si>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</si>
  <si>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</si>
  <si>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</si>
  <si>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</si>
  <si>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</si>
  <si>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</si>
  <si>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</si>
  <si>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</si>
  <si>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</si>
  <si>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</si>
  <si>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</si>
  <si>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</si>
  <si>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</si>
  <si>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</si>
  <si>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</si>
  <si>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</si>
  <si>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</si>
  <si>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</si>
  <si>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</si>
  <si>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</si>
  <si>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</si>
  <si>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</si>
  <si>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</si>
  <si>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</si>
  <si>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</si>
  <si>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</si>
  <si>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</si>
  <si>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</si>
  <si>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</si>
  <si>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</si>
  <si>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</si>
  <si>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</si>
  <si>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</si>
  <si>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</si>
  <si>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</si>
  <si>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</si>
  <si>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</si>
  <si>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</si>
  <si>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</si>
  <si>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</si>
  <si>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</si>
  <si>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</si>
  <si>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</si>
  <si>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</si>
  <si>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</si>
  <si>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</si>
  <si>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</si>
  <si>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</si>
  <si>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</si>
  <si>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</si>
  <si>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</si>
  <si>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</si>
  <si>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</si>
  <si>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</si>
  <si>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</si>
  <si>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</si>
  <si>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</si>
  <si>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</si>
  <si>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</si>
  <si>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</si>
  <si>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</si>
  <si>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</si>
  <si>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</si>
  <si>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</si>
  <si>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</si>
  <si>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</si>
  <si>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</si>
  <si>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</si>
  <si>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</si>
  <si>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</si>
  <si>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</si>
  <si>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</si>
  <si>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</si>
  <si>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</si>
  <si>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</si>
  <si>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</si>
  <si>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</si>
  <si>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</si>
  <si>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</si>
  <si>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</si>
  <si>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</si>
  <si>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</si>
  <si>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</si>
  <si>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</si>
  <si>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</si>
  <si>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</si>
  <si>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</si>
  <si>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</si>
  <si>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</si>
  <si>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</si>
  <si>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</si>
  <si>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</si>
  <si>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</si>
  <si>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</si>
  <si>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</si>
  <si>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</si>
  <si>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</si>
  <si>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</si>
  <si>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</si>
  <si>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</si>
  <si>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</si>
  <si>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</si>
  <si>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</si>
  <si>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</si>
  <si>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</si>
  <si>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</si>
  <si>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</si>
  <si>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</si>
  <si>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</si>
  <si>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</si>
  <si>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</si>
  <si>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</si>
  <si>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</si>
  <si>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</si>
  <si>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</si>
  <si>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</si>
  <si>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</si>
  <si>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</si>
  <si>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</si>
  <si>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</si>
  <si>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</si>
  <si>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</si>
  <si>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</si>
  <si>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</si>
  <si>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</si>
  <si>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</si>
  <si>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</si>
  <si>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</si>
  <si>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</si>
  <si>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</si>
  <si>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</si>
  <si>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</si>
  <si>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</si>
  <si>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</si>
  <si>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</si>
  <si>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</si>
  <si>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</si>
  <si>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</si>
  <si>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</si>
  <si>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</si>
  <si>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</si>
  <si>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</si>
  <si>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</si>
  <si>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</si>
  <si>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</si>
  <si>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</si>
  <si>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</si>
  <si>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</si>
  <si>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</si>
  <si>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</si>
  <si>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</si>
  <si>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</si>
  <si>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</si>
  <si>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</si>
  <si>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</si>
  <si>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</si>
  <si>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</si>
  <si>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</si>
  <si>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</si>
  <si>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</si>
  <si>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</si>
  <si>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</si>
  <si>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</si>
  <si>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</si>
  <si>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</si>
  <si>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</si>
  <si>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</si>
  <si>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</si>
  <si>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</si>
  <si>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</si>
  <si>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</si>
  <si>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</si>
  <si>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</si>
  <si>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</si>
  <si>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</si>
  <si>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</si>
  <si>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</si>
  <si>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</si>
  <si>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</si>
  <si>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</si>
  <si>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</si>
  <si>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</si>
  <si>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</si>
  <si>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</si>
  <si>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</si>
  <si>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</si>
  <si>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</si>
  <si>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</si>
  <si>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</si>
  <si>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</si>
  <si>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</si>
  <si>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</si>
  <si>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</si>
  <si>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</si>
  <si>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</si>
  <si>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</si>
  <si>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</si>
  <si>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</si>
  <si>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</si>
  <si>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</si>
  <si>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</si>
  <si>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</si>
  <si>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</si>
  <si>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</si>
  <si>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</si>
  <si>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</si>
  <si>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</si>
  <si>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</si>
  <si>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</si>
  <si>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</si>
  <si>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</si>
  <si>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</si>
  <si>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</si>
  <si>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</si>
  <si>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</si>
  <si>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</si>
  <si>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</si>
  <si>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</si>
  <si>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</si>
  <si>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</si>
  <si>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</si>
  <si>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</si>
  <si>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</si>
  <si>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</si>
  <si>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</si>
  <si>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</si>
  <si>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</si>
  <si>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</si>
  <si>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</si>
  <si>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</si>
  <si>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</si>
  <si>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</si>
  <si>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</si>
  <si>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</si>
  <si>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</si>
  <si>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</si>
  <si>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</si>
  <si>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</si>
  <si>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</si>
  <si>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</si>
  <si>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</si>
  <si>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</si>
  <si>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</si>
  <si>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</si>
  <si>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</si>
  <si>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</si>
  <si>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</si>
  <si>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</si>
  <si>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</si>
  <si>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</si>
  <si>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</si>
  <si>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</si>
  <si>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</si>
  <si>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</si>
  <si>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</si>
  <si>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</si>
  <si>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</si>
  <si>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</si>
  <si>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</si>
  <si>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</si>
  <si>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</si>
  <si>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</si>
  <si>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</si>
  <si>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</si>
  <si>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</si>
  <si>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</si>
  <si>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</si>
  <si>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</si>
  <si>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</si>
  <si>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</si>
  <si>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</si>
  <si>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</si>
  <si>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</si>
  <si>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</si>
  <si>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</si>
  <si>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</si>
  <si>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</si>
  <si>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</si>
  <si>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</si>
  <si>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</si>
  <si>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</si>
  <si>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</si>
  <si>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</si>
  <si>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</si>
  <si>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</si>
  <si>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</si>
  <si>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</si>
  <si>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</si>
  <si>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</si>
  <si>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</si>
  <si>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</si>
  <si>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</si>
  <si>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</si>
  <si>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</si>
  <si>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</si>
  <si>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</si>
  <si>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</si>
  <si>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</si>
  <si>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</si>
  <si>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</si>
  <si>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</si>
  <si>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</si>
  <si>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</si>
  <si>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</si>
  <si>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</si>
  <si>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</si>
  <si>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</si>
  <si>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</si>
  <si>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</si>
  <si>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</si>
  <si>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</si>
  <si>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</si>
  <si>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</si>
  <si>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</si>
  <si>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</si>
  <si>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</si>
  <si>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</si>
  <si>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</si>
  <si>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</si>
  <si>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</si>
  <si>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</si>
  <si>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</si>
  <si>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</si>
  <si>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</si>
  <si>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</si>
  <si>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</si>
  <si>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</si>
  <si>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</si>
  <si>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</si>
  <si>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</si>
  <si>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</si>
  <si>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</si>
  <si>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</si>
  <si>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</si>
  <si>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</si>
  <si>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</si>
  <si>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</si>
  <si>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</si>
  <si>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</si>
  <si>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</si>
  <si>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</si>
  <si>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</si>
  <si>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</si>
  <si>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</si>
  <si>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</si>
  <si>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</si>
  <si>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</si>
  <si>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</si>
  <si>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</si>
  <si>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</si>
  <si>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</si>
  <si>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</si>
  <si>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</si>
  <si>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</si>
  <si>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</si>
  <si>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</si>
  <si>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</si>
  <si>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</si>
  <si>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</si>
  <si>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</si>
  <si>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</si>
  <si>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</si>
  <si>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</si>
  <si>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</si>
  <si>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</si>
  <si>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</si>
  <si>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</si>
  <si>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</si>
  <si>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</si>
  <si>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</si>
  <si>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</si>
  <si>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</si>
  <si>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</si>
  <si>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</si>
  <si>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</si>
  <si>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</si>
  <si>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</si>
  <si>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</si>
  <si>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</si>
  <si>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</si>
  <si>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</si>
  <si>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</si>
  <si>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</si>
  <si>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</si>
  <si>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</si>
  <si>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</si>
  <si>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</si>
  <si>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</si>
  <si>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</si>
  <si>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</si>
  <si>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</si>
  <si>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</si>
  <si>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</si>
  <si>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</si>
  <si>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</si>
  <si>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</si>
  <si>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</si>
  <si>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</si>
  <si>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</si>
  <si>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</si>
  <si>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</si>
  <si>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</si>
  <si>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</si>
  <si>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</si>
  <si>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</si>
  <si>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</si>
  <si>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</si>
  <si>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</si>
  <si>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</si>
  <si>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</si>
  <si>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</si>
  <si>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</si>
  <si>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</si>
  <si>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</si>
  <si>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</si>
  <si>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</si>
  <si>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</si>
  <si>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</si>
  <si>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</si>
  <si>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</si>
  <si>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</si>
  <si>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</si>
  <si>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</si>
  <si>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</si>
  <si>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</si>
  <si>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</si>
  <si>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</si>
  <si>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</si>
  <si>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</si>
  <si>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</si>
  <si>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</si>
  <si>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</si>
  <si>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</si>
  <si>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</si>
  <si>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</si>
  <si>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</si>
  <si>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</si>
  <si>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</si>
  <si>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</si>
  <si>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</si>
  <si>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</si>
  <si>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</si>
  <si>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</si>
  <si>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</si>
  <si>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</si>
  <si>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</si>
  <si>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</si>
  <si>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</si>
  <si>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</si>
  <si>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</si>
  <si>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</si>
  <si>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</si>
  <si>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</si>
  <si>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</si>
  <si>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</si>
  <si>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</si>
  <si>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</si>
  <si>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</si>
  <si>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</si>
  <si>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</si>
  <si>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</si>
  <si>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</si>
  <si>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</si>
  <si>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</si>
  <si>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</si>
  <si>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</si>
  <si>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</si>
  <si>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</si>
  <si>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</si>
  <si>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</si>
  <si>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</si>
  <si>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</si>
  <si>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</si>
  <si>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</si>
  <si>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</si>
  <si>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</si>
  <si>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</si>
  <si>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</si>
  <si>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</si>
  <si>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</si>
  <si>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</si>
  <si>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</si>
  <si>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</si>
  <si>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</si>
  <si>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</si>
  <si>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</si>
  <si>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</si>
  <si>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</si>
  <si>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</si>
  <si>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</si>
  <si>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</si>
  <si>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</si>
  <si>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</si>
  <si>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</si>
  <si>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</si>
  <si>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</si>
  <si>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</si>
  <si>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</si>
  <si>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</si>
  <si>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</si>
  <si>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</si>
  <si>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</si>
  <si>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</si>
  <si>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</si>
  <si>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</si>
  <si>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</si>
  <si>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</si>
  <si>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</si>
  <si>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</si>
  <si>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</si>
  <si>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</si>
  <si>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</si>
  <si>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</si>
  <si>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</si>
  <si>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</si>
  <si>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</si>
  <si>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</si>
  <si>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</si>
  <si>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</si>
  <si>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</si>
  <si>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</si>
  <si>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</si>
  <si>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</si>
  <si>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</si>
  <si>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</si>
  <si>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</si>
  <si>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</si>
  <si>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</si>
  <si>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</si>
  <si>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</si>
  <si>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</si>
  <si>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</si>
  <si>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</si>
  <si>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</si>
  <si>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</si>
  <si>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</si>
  <si>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</si>
  <si>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</si>
  <si>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</si>
  <si>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</si>
  <si>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</si>
  <si>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</si>
  <si>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</si>
  <si>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</si>
  <si>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</si>
  <si>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</si>
  <si>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</si>
  <si>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</si>
  <si>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</si>
  <si>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</si>
  <si>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</si>
  <si>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</si>
  <si>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</si>
  <si>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</si>
  <si>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</si>
  <si>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</si>
  <si>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</si>
  <si>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</si>
  <si>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</si>
  <si>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</si>
  <si>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</si>
  <si>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</si>
  <si>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</si>
  <si>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</si>
  <si>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</si>
  <si>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</si>
  <si>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</si>
  <si>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</si>
  <si>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</si>
  <si>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</si>
  <si>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</si>
  <si>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</si>
  <si>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</si>
  <si>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</si>
  <si>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</si>
  <si>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</si>
  <si>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</si>
  <si>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</si>
  <si>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</si>
  <si>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</si>
  <si>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</si>
  <si>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</si>
  <si>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</si>
  <si>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</si>
  <si>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</si>
  <si>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</si>
  <si>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</si>
  <si>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</si>
  <si>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</si>
  <si>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</si>
  <si>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</si>
  <si>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</si>
  <si>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</si>
  <si>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</si>
  <si>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</si>
  <si>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</si>
  <si>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</si>
  <si>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</si>
  <si>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</si>
  <si>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</si>
  <si>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</si>
  <si>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</si>
  <si>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</si>
  <si>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</si>
  <si>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</si>
  <si>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</si>
  <si>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</si>
  <si>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</si>
  <si>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</si>
  <si>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</si>
  <si>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</si>
  <si>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</si>
  <si>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</si>
  <si>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</si>
  <si>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</si>
  <si>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</si>
  <si>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</si>
  <si>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</si>
  <si>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</si>
  <si>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</si>
  <si>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</si>
  <si>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</si>
  <si>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</si>
  <si>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</si>
  <si>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</si>
  <si>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</si>
  <si>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</si>
  <si>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</si>
  <si>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</si>
  <si>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</si>
  <si>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</si>
  <si>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</si>
  <si>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</si>
  <si>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</si>
  <si>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</si>
  <si>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</si>
  <si>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</si>
  <si>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</si>
  <si>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</si>
  <si>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</si>
  <si>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</si>
  <si>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</si>
  <si>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</si>
  <si>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</si>
  <si>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</si>
  <si>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</si>
  <si>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</si>
  <si>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</si>
  <si>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</si>
  <si>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</si>
  <si>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</si>
  <si>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</si>
  <si>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</si>
  <si>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</si>
  <si>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</si>
  <si>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</si>
  <si>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</si>
  <si>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</si>
  <si>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</si>
  <si>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</si>
  <si>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</si>
  <si>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</si>
  <si>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</si>
  <si>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</si>
  <si>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</si>
  <si>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</si>
  <si>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</si>
  <si>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</si>
  <si>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</si>
  <si>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</si>
  <si>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</si>
  <si>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</si>
  <si>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</si>
  <si>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</si>
  <si>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</si>
  <si>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</si>
  <si>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</si>
  <si>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</si>
  <si>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</si>
  <si>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</si>
  <si>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</si>
  <si>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</si>
  <si>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</si>
  <si>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</si>
  <si>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</si>
  <si>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</si>
  <si>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</si>
  <si>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</si>
  <si>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</si>
  <si>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</si>
  <si>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</si>
  <si>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</si>
  <si>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</si>
  <si>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</si>
  <si>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</si>
  <si>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</si>
  <si>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</si>
  <si>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</si>
  <si>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</si>
  <si>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</si>
  <si>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</si>
  <si>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</si>
  <si>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</si>
  <si>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</si>
  <si>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</si>
  <si>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</si>
  <si>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</si>
  <si>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</si>
  <si>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</si>
  <si>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</si>
  <si>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</si>
  <si>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</si>
  <si>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</si>
  <si>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</si>
  <si>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</si>
  <si>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</si>
  <si>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</si>
  <si>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</si>
  <si>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</si>
  <si>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</si>
  <si>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</si>
  <si>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</si>
  <si>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</si>
  <si>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</si>
  <si>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</si>
  <si>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</si>
  <si>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</si>
  <si>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</si>
  <si>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</si>
  <si>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</si>
  <si>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</si>
  <si>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</si>
  <si>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</si>
  <si>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</si>
  <si>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</si>
  <si>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</si>
  <si>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</si>
  <si>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</si>
  <si>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</si>
  <si>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</si>
  <si>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</si>
  <si>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</si>
  <si>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</si>
  <si>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</si>
  <si>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</si>
  <si>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</si>
  <si>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</si>
  <si>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</si>
  <si>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</si>
  <si>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</si>
  <si>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</si>
  <si>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</si>
  <si>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</si>
  <si>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</si>
  <si>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</si>
  <si>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</si>
  <si>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</si>
  <si>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</si>
  <si>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</si>
  <si>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</si>
  <si>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</si>
  <si>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</si>
  <si>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</si>
  <si>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</si>
  <si>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</si>
  <si>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</si>
  <si>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</si>
  <si>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</si>
  <si>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</si>
  <si>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</si>
  <si>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</si>
  <si>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</si>
  <si>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</si>
  <si>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</si>
  <si>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</si>
  <si>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</si>
  <si>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</si>
  <si>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</si>
  <si>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</si>
  <si>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</si>
  <si>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</si>
  <si>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</si>
  <si>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</si>
  <si>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</si>
  <si>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</si>
  <si>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</si>
  <si>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</si>
  <si>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</si>
  <si>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</si>
  <si>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</si>
  <si>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</si>
  <si>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</si>
  <si>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</si>
  <si>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</si>
  <si>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</si>
  <si>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</si>
  <si>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</si>
  <si>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</si>
  <si>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</si>
  <si>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</si>
  <si>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</si>
  <si>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</si>
  <si>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</si>
  <si>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</si>
  <si>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</si>
  <si>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</si>
  <si>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</si>
  <si>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</si>
  <si>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</si>
  <si>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</si>
  <si>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</si>
  <si>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</si>
  <si>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</si>
  <si>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</si>
  <si>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</si>
  <si>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</si>
  <si>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</si>
  <si>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</si>
  <si>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</si>
  <si>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</si>
  <si>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</si>
  <si>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</si>
  <si>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</si>
  <si>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</si>
  <si>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</si>
  <si>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</si>
  <si>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</si>
  <si>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</si>
  <si>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</si>
  <si>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</si>
  <si>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</si>
  <si>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</si>
  <si>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</si>
  <si>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</si>
  <si>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</si>
  <si>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</si>
  <si>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</si>
  <si>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</si>
  <si>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</si>
  <si>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</si>
  <si>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</si>
  <si>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</si>
  <si>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</si>
  <si>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</si>
  <si>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</si>
  <si>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</si>
  <si>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</si>
  <si>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</si>
  <si>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</si>
  <si>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</si>
  <si>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</si>
  <si>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</si>
  <si>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</si>
  <si>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</si>
  <si>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</si>
  <si>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</si>
  <si>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</si>
  <si>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</si>
  <si>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</si>
  <si>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</si>
  <si>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</si>
  <si>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</si>
  <si>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</si>
  <si>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</si>
  <si>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</si>
  <si>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</si>
  <si>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</si>
  <si>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</si>
  <si>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</si>
  <si>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</si>
  <si>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</si>
  <si>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</si>
  <si>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</si>
  <si>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</si>
  <si>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</si>
  <si>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</si>
  <si>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</si>
  <si>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</si>
  <si>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</si>
  <si>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</si>
  <si>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</si>
  <si>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</si>
  <si>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</si>
  <si>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</si>
  <si>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</si>
  <si>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</si>
  <si>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</si>
  <si>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</si>
  <si>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</si>
  <si>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</si>
  <si>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</si>
  <si>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</si>
  <si>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</si>
  <si>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</si>
  <si>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</si>
  <si>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</si>
  <si>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</si>
  <si>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</si>
  <si>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</si>
  <si>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</si>
  <si>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</si>
  <si>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</si>
  <si>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</si>
  <si>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</si>
  <si>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</si>
  <si>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</si>
  <si>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</si>
  <si>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</si>
  <si>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</si>
  <si>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</si>
  <si>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</si>
  <si>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</si>
  <si>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</si>
  <si>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</si>
  <si>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</si>
  <si>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</si>
  <si>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</si>
  <si>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</si>
  <si>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</si>
  <si>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</si>
  <si>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</si>
  <si>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</si>
  <si>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</si>
  <si>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</si>
  <si>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</si>
  <si>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</si>
  <si>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</si>
  <si>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</si>
  <si>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</si>
  <si>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</si>
  <si>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</si>
  <si>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</si>
  <si>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</si>
  <si>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</si>
  <si>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</si>
  <si>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</si>
  <si>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</si>
  <si>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</si>
  <si>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</si>
  <si>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</si>
  <si>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</si>
  <si>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</si>
  <si>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</si>
  <si>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</si>
  <si>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</si>
  <si>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</si>
  <si>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</si>
  <si>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</si>
  <si>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</si>
  <si>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</si>
  <si>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</si>
  <si>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</si>
  <si>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</si>
  <si>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</si>
  <si>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</si>
  <si>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</si>
  <si>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</si>
  <si>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</si>
  <si>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</si>
  <si>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</si>
  <si>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</si>
  <si>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</si>
  <si>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</si>
  <si>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</si>
  <si>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</si>
  <si>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</si>
  <si>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</si>
  <si>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</si>
  <si>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</si>
  <si>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</si>
  <si>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</si>
  <si>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</si>
  <si>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</si>
  <si>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</si>
  <si>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</si>
  <si>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</si>
  <si>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</si>
  <si>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</si>
  <si>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</si>
  <si>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</si>
  <si>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</si>
  <si>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</si>
  <si>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</si>
  <si>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</si>
  <si>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</si>
  <si>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</si>
  <si>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</si>
  <si>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</si>
  <si>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</si>
  <si>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</si>
  <si>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</si>
  <si>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</si>
  <si>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</si>
  <si>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</si>
  <si>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</si>
  <si>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</si>
  <si>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</si>
  <si>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</si>
  <si>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</si>
  <si>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</si>
  <si>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</si>
  <si>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</si>
  <si>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</si>
  <si>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</si>
  <si>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</si>
  <si>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</si>
  <si>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</si>
  <si>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</si>
  <si>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</si>
  <si>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</si>
  <si>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</si>
  <si>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</si>
  <si>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</si>
  <si>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</si>
  <si>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</si>
  <si>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</si>
  <si>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</si>
  <si>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</si>
  <si>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</si>
  <si>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</si>
  <si>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</si>
  <si>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</si>
  <si>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</si>
  <si>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</si>
  <si>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</si>
  <si>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</si>
  <si>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</si>
  <si>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</si>
  <si>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</si>
  <si>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</si>
  <si>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</si>
  <si>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</si>
  <si>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</si>
  <si>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</si>
  <si>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</si>
  <si>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</si>
  <si>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</si>
  <si>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</si>
  <si>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</si>
  <si>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</si>
  <si>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</si>
  <si>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</si>
  <si>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</si>
  <si>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</si>
  <si>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</si>
  <si>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</si>
  <si>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</si>
  <si>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</si>
  <si>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</si>
  <si>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</si>
  <si>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</si>
  <si>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</si>
  <si>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</si>
  <si>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</si>
  <si>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</si>
  <si>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</si>
  <si>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</si>
  <si>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</si>
  <si>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</si>
  <si>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</si>
  <si>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</si>
  <si>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</si>
  <si>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</si>
  <si>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</si>
  <si>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</si>
  <si>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</si>
  <si>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</si>
  <si>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</si>
  <si>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</si>
  <si>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</si>
  <si>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</si>
  <si>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</si>
  <si>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</si>
  <si>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</si>
  <si>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</si>
  <si>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</si>
  <si>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</si>
  <si>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</si>
  <si>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</si>
  <si>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</si>
  <si>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</si>
  <si>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</si>
  <si>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</si>
  <si>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</si>
  <si>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</si>
  <si>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</si>
  <si>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</si>
  <si>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</si>
  <si>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</si>
  <si>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</si>
  <si>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</si>
  <si>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</si>
  <si>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</si>
  <si>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</si>
  <si>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</si>
  <si>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</si>
  <si>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</si>
  <si>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</si>
  <si>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</si>
  <si>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</si>
  <si>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</si>
  <si>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</si>
  <si>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</si>
  <si>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</si>
  <si>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</si>
  <si>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</si>
  <si>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</si>
  <si>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</si>
  <si>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</si>
  <si>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</si>
  <si>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</si>
  <si>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</si>
  <si>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</si>
  <si>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</si>
  <si>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</si>
  <si>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</si>
  <si>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</si>
  <si>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</si>
  <si>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</si>
  <si>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</si>
  <si>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</si>
  <si>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</si>
  <si>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</si>
  <si>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</si>
  <si>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</si>
  <si>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</si>
  <si>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</si>
  <si>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</si>
  <si>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</si>
  <si>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</si>
  <si>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</si>
  <si>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</si>
  <si>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</si>
  <si>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</si>
  <si>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</si>
  <si>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</si>
  <si>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</si>
  <si>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</si>
  <si>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</si>
  <si>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</si>
  <si>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</si>
  <si>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</si>
  <si>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</si>
  <si>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</si>
  <si>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</si>
  <si>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</si>
  <si>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</si>
  <si>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</si>
  <si>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</si>
  <si>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</si>
  <si>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</si>
  <si>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</si>
  <si>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</si>
  <si>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</si>
  <si>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</si>
  <si>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</si>
  <si>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</si>
  <si>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</si>
  <si>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</si>
  <si>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</si>
  <si>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</si>
  <si>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</si>
  <si>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</si>
  <si>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</si>
  <si>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</si>
  <si>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</si>
  <si>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</si>
  <si>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</si>
  <si>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</si>
  <si>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</si>
  <si>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</si>
  <si>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</si>
  <si>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</si>
  <si>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</si>
  <si>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</si>
  <si>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</si>
  <si>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</si>
  <si>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</si>
  <si>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</si>
  <si>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</si>
  <si>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</si>
  <si>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</si>
  <si>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</si>
  <si>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</si>
  <si>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</si>
  <si>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</si>
  <si>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</si>
  <si>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</si>
  <si>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</si>
  <si>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</si>
  <si>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</si>
  <si>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</si>
  <si>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</si>
  <si>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</si>
  <si>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</si>
  <si>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</si>
  <si>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</si>
  <si>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</si>
  <si>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</si>
  <si>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</si>
  <si>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</si>
  <si>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</si>
  <si>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</si>
  <si>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</si>
  <si>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</si>
  <si>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</si>
  <si>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</si>
  <si>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</si>
  <si>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</si>
  <si>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</si>
  <si>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</si>
  <si>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</si>
  <si>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</si>
  <si>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</si>
  <si>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</si>
  <si>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</si>
  <si>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</si>
  <si>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</si>
  <si>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</si>
  <si>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</si>
  <si>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</si>
  <si>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</si>
  <si>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</si>
  <si>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</si>
  <si>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</si>
  <si>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</si>
  <si>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</si>
  <si>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</si>
  <si>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</si>
  <si>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</si>
  <si>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</si>
  <si>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</si>
  <si>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</si>
  <si>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</si>
  <si>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</si>
  <si>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</si>
  <si>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</si>
  <si>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</si>
  <si>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</si>
  <si>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</si>
  <si>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</si>
  <si>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</si>
  <si>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</si>
  <si>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</si>
  <si>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</si>
  <si>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</si>
  <si>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</si>
  <si>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</si>
  <si>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</si>
  <si>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</si>
  <si>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</si>
  <si>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</si>
  <si>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</si>
  <si>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</si>
  <si>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</si>
  <si>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</si>
  <si>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</si>
  <si>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</si>
  <si>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</si>
  <si>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</si>
  <si>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</si>
  <si>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</si>
  <si>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</si>
  <si>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</si>
  <si>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</si>
  <si>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</si>
  <si>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</si>
  <si>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</si>
  <si>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</si>
  <si>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</si>
  <si>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</si>
  <si>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</si>
  <si>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</si>
  <si>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</si>
  <si>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</si>
  <si>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</si>
  <si>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</si>
  <si>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</si>
  <si>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</si>
  <si>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</si>
  <si>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</si>
  <si>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</si>
  <si>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</si>
  <si>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</si>
  <si>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</si>
  <si>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</si>
  <si>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</si>
  <si>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</si>
  <si>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</si>
  <si>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</si>
  <si>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</si>
  <si>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</si>
  <si>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</si>
  <si>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</si>
  <si>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</si>
  <si>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</si>
  <si>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</si>
  <si>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</si>
  <si>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</si>
  <si>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</si>
  <si>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</si>
  <si>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</si>
  <si>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</si>
  <si>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</si>
  <si>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</si>
  <si>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</si>
  <si>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</si>
  <si>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</si>
  <si>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</si>
  <si>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</si>
  <si>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</si>
  <si>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</si>
  <si>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</si>
  <si>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</si>
  <si>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</si>
  <si>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</si>
  <si>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</si>
  <si>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</si>
  <si>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</si>
  <si>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</si>
  <si>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</si>
  <si>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</si>
  <si>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</si>
  <si>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</si>
  <si>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</si>
  <si>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</si>
  <si>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</si>
  <si>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</si>
  <si>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</si>
  <si>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</si>
  <si>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</si>
  <si>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</si>
  <si>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</si>
  <si>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</si>
  <si>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</si>
  <si>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</si>
  <si>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</si>
  <si>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</si>
  <si>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</si>
  <si>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</si>
  <si>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</si>
  <si>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</si>
  <si>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</si>
  <si>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</si>
  <si>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</si>
  <si>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</si>
  <si>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</si>
  <si>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</si>
  <si>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</si>
  <si>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</si>
  <si>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</si>
  <si>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</si>
  <si>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</si>
  <si>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</si>
  <si>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</si>
  <si>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</si>
  <si>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</si>
  <si>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</si>
  <si>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</si>
  <si>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</si>
  <si>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</si>
  <si>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</si>
  <si>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</si>
  <si>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</si>
  <si>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</si>
  <si>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</si>
  <si>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</si>
  <si>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</si>
  <si>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</si>
  <si>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</si>
  <si>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</si>
  <si>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</si>
  <si>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</si>
  <si>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</si>
  <si>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</si>
  <si>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</si>
  <si>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</si>
  <si>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</si>
  <si>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</si>
  <si>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</si>
  <si>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</si>
  <si>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</si>
  <si>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</si>
  <si>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</si>
  <si>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</si>
  <si>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</si>
  <si>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</si>
  <si>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</si>
  <si>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</si>
  <si>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</si>
  <si>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</si>
  <si>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</si>
  <si>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</si>
  <si>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</si>
  <si>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</si>
  <si>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</si>
  <si>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</si>
  <si>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</si>
  <si>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</si>
  <si>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</si>
  <si>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</si>
  <si>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</si>
  <si>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</si>
  <si>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</si>
  <si>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</si>
  <si>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</si>
  <si>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</si>
  <si>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</si>
  <si>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</si>
  <si>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</si>
  <si>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</si>
  <si>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</si>
  <si>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</si>
  <si>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</si>
  <si>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</si>
  <si>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</si>
  <si>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</si>
  <si>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</si>
  <si>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</si>
  <si>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</si>
  <si>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</si>
  <si>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</si>
  <si>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</si>
  <si>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</si>
  <si>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</si>
  <si>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</si>
  <si>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</si>
  <si>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</si>
  <si>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</si>
  <si>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</si>
  <si>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</si>
  <si>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</si>
  <si>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</si>
  <si>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</si>
  <si>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</si>
  <si>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</si>
  <si>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</si>
  <si>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</si>
  <si>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</si>
  <si>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</si>
  <si>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</si>
  <si>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</si>
  <si>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</si>
  <si>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</si>
  <si>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</si>
  <si>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</si>
  <si>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</si>
  <si>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</si>
  <si>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</si>
  <si>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</si>
  <si>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</si>
  <si>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</si>
  <si>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</si>
  <si>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</si>
  <si>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</si>
  <si>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</si>
  <si>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</si>
  <si>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</si>
  <si>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</si>
  <si>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</si>
  <si>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</si>
  <si>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</si>
  <si>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</si>
  <si>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</si>
  <si>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</si>
  <si>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</si>
  <si>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</si>
  <si>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</si>
  <si>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</si>
  <si>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</si>
  <si>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</si>
  <si>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</si>
  <si>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</si>
  <si>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</si>
  <si>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</si>
  <si>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</si>
  <si>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</si>
  <si>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</si>
  <si>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</si>
  <si>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</si>
  <si>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</si>
  <si>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</si>
  <si>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</si>
  <si>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</si>
  <si>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</si>
  <si>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</si>
  <si>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</si>
  <si>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</si>
  <si>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</si>
  <si>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</si>
  <si>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</si>
  <si>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</si>
  <si>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</si>
  <si>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</si>
  <si>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</si>
  <si>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</si>
  <si>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</si>
  <si>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</si>
  <si>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</si>
  <si>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</si>
  <si>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</si>
  <si>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</si>
  <si>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</si>
  <si>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</si>
  <si>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</si>
  <si>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</si>
  <si>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</si>
  <si>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</si>
  <si>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</si>
  <si>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</si>
  <si>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</si>
  <si>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</si>
  <si>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</si>
  <si>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</si>
  <si>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</si>
  <si>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</si>
  <si>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</si>
  <si>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</si>
  <si>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</si>
  <si>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</si>
  <si>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</si>
  <si>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</si>
  <si>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</si>
  <si>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</si>
  <si>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</si>
  <si>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</si>
  <si>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</si>
  <si>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</si>
  <si>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</si>
  <si>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</si>
  <si>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</si>
  <si>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</si>
  <si>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</si>
  <si>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</si>
  <si>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</si>
  <si>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</si>
  <si>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</si>
  <si>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</si>
  <si>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</si>
  <si>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</si>
  <si>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</si>
  <si>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</si>
  <si>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</si>
  <si>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</si>
  <si>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</si>
  <si>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</si>
  <si>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</si>
  <si>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</si>
  <si>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</si>
  <si>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</si>
  <si>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</si>
  <si>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</si>
  <si>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</si>
  <si>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</si>
  <si>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</si>
  <si>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</si>
  <si>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</si>
  <si>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</si>
  <si>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</si>
  <si>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</si>
  <si>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</si>
  <si>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</si>
  <si>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</si>
  <si>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</si>
  <si>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</si>
  <si>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</si>
  <si>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</si>
  <si>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</si>
  <si>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</si>
  <si>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</si>
  <si>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</si>
  <si>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</si>
  <si>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</si>
  <si>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</si>
  <si>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</si>
  <si>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</si>
  <si>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</si>
  <si>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</si>
  <si>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</si>
  <si>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</si>
  <si>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</si>
  <si>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</si>
  <si>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</si>
  <si>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</si>
  <si>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</si>
  <si>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</si>
  <si>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</si>
  <si>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</si>
  <si>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</si>
  <si>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</si>
  <si>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</si>
  <si>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</si>
  <si>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</si>
  <si>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</si>
  <si>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</si>
  <si>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</si>
  <si>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</si>
  <si>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</si>
  <si>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</si>
  <si>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</si>
  <si>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</si>
  <si>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</si>
  <si>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</si>
  <si>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</si>
  <si>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</si>
  <si>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</si>
  <si>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</si>
  <si>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</si>
  <si>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</si>
  <si>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</si>
  <si>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</si>
  <si>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</si>
  <si>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</si>
  <si>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</si>
  <si>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</si>
  <si>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</si>
  <si>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</si>
  <si>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</si>
  <si>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</si>
  <si>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</si>
  <si>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</si>
  <si>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</si>
  <si>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</si>
  <si>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</si>
  <si>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</si>
  <si>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</si>
  <si>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</si>
  <si>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</si>
  <si>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</si>
  <si>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</si>
  <si>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</si>
  <si>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</si>
  <si>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</si>
  <si>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</si>
  <si>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</si>
  <si>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</si>
  <si>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</si>
  <si>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</si>
  <si>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</si>
  <si>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</si>
  <si>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</si>
  <si>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</si>
  <si>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</si>
  <si>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</si>
  <si>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</si>
  <si>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</si>
  <si>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</si>
  <si>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</si>
  <si>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</si>
  <si>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</si>
  <si>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</si>
  <si>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</si>
  <si>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</si>
  <si>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</si>
  <si>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</si>
  <si>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</si>
  <si>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</si>
  <si>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</si>
  <si>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</si>
  <si>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</si>
  <si>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</si>
  <si>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</si>
  <si>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</si>
  <si>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</si>
  <si>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</si>
  <si>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</si>
  <si>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</si>
  <si>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</si>
  <si>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</si>
  <si>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</si>
  <si>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</si>
  <si>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</si>
  <si>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</si>
  <si>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</si>
  <si>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</si>
  <si>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</si>
  <si>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</si>
  <si>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</si>
  <si>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</si>
  <si>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</si>
  <si>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</si>
  <si>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</si>
  <si>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</si>
  <si>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</si>
  <si>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</si>
  <si>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</si>
  <si>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</si>
  <si>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</si>
  <si>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</si>
  <si>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</si>
  <si>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</si>
  <si>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</si>
  <si>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</si>
  <si>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</si>
  <si>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</si>
  <si>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</si>
  <si>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</si>
  <si>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</si>
  <si>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</si>
  <si>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</si>
  <si>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</si>
  <si>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</si>
  <si>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</si>
  <si>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</si>
  <si>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</si>
  <si>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</si>
  <si>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</si>
  <si>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</si>
  <si>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</si>
  <si>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</si>
  <si>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</si>
  <si>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</si>
  <si>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</si>
  <si>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</si>
  <si>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</si>
  <si>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</si>
  <si>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</si>
  <si>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</si>
  <si>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</si>
  <si>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</si>
  <si>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</si>
  <si>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</si>
  <si>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</si>
  <si>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</si>
  <si>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</si>
  <si>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</si>
  <si>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</si>
  <si>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</si>
  <si>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</si>
  <si>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</si>
  <si>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</si>
  <si>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</si>
  <si>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</si>
  <si>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</si>
  <si>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</si>
  <si>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</si>
  <si>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</si>
  <si>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</si>
  <si>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</si>
  <si>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</si>
  <si>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</si>
  <si>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</si>
  <si>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</si>
  <si>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</si>
  <si>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</si>
  <si>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</si>
  <si>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</si>
  <si>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</si>
  <si>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</si>
  <si>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</si>
  <si>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</si>
  <si>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</si>
  <si>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</si>
  <si>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</si>
  <si>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</si>
  <si>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</si>
  <si>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</si>
  <si>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</si>
  <si>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</si>
  <si>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</si>
  <si>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</si>
  <si>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</si>
  <si>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</si>
  <si>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</si>
  <si>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</si>
  <si>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</si>
  <si>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</si>
  <si>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</si>
  <si>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</si>
  <si>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</si>
  <si>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</si>
  <si>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</si>
  <si>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</si>
  <si>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</si>
  <si>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</si>
  <si>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</si>
  <si>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</si>
  <si>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</si>
  <si>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</si>
  <si>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</si>
  <si>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</si>
  <si>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</si>
  <si>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</si>
  <si>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</si>
  <si>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</si>
  <si>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</si>
  <si>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</si>
  <si>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</si>
  <si>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</si>
  <si>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</si>
  <si>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</si>
  <si>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</si>
  <si>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</si>
  <si>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</si>
  <si>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</si>
  <si>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</si>
  <si>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</si>
  <si>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</si>
  <si>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</si>
  <si>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</si>
  <si>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</si>
  <si>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</si>
  <si>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</si>
  <si>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</si>
  <si>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</si>
  <si>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</si>
  <si>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</si>
  <si>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</si>
  <si>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</si>
  <si>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</si>
  <si>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</si>
  <si>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</si>
  <si>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</si>
  <si>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</si>
  <si>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</si>
  <si>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</si>
  <si>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</si>
  <si>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</si>
  <si>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</si>
  <si>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</si>
  <si>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</si>
  <si>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</si>
  <si>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</si>
  <si>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</si>
  <si>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</si>
  <si>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</si>
  <si>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</si>
  <si>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</si>
  <si>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</si>
  <si>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</si>
  <si>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</si>
  <si>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</si>
  <si>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</si>
  <si>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</si>
  <si>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</si>
  <si>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</si>
  <si>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</si>
  <si>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</si>
  <si>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</si>
  <si>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</si>
  <si>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</si>
  <si>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</si>
  <si>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</si>
  <si>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</si>
  <si>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</si>
  <si>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</si>
  <si>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</si>
  <si>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</si>
  <si>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</si>
  <si>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</si>
  <si>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</si>
  <si>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</si>
  <si>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</si>
  <si>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</si>
  <si>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</si>
  <si>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</si>
  <si>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</si>
  <si>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</si>
  <si>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</si>
  <si>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</si>
  <si>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</si>
  <si>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</si>
  <si>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</si>
  <si>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</si>
  <si>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</si>
  <si>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</si>
  <si>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</si>
  <si>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</si>
  <si>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</si>
  <si>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</si>
  <si>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</si>
  <si>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</si>
  <si>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</si>
  <si>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</si>
  <si>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</si>
  <si>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</si>
  <si>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</si>
  <si>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</si>
  <si>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</si>
  <si>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</si>
  <si>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</si>
  <si>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</si>
  <si>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</si>
  <si>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</si>
  <si>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</si>
  <si>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</si>
  <si>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</si>
  <si>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</si>
  <si>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</si>
  <si>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</si>
  <si>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</si>
  <si>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</si>
  <si>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</si>
  <si>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</si>
  <si>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</si>
  <si>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</si>
  <si>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</si>
  <si>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</si>
  <si>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</si>
  <si>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</si>
  <si>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</si>
  <si>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</si>
  <si>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</si>
  <si>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</si>
  <si>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</si>
  <si>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</si>
  <si>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</si>
  <si>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</si>
  <si>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</si>
  <si>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</si>
  <si>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</si>
  <si>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</si>
  <si>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</si>
  <si>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</si>
  <si>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</si>
  <si>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</si>
  <si>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</si>
  <si>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</si>
  <si>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</si>
  <si>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</si>
  <si>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</si>
  <si>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</si>
  <si>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</si>
  <si>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</si>
  <si>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</si>
  <si>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</si>
  <si>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</si>
  <si>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</si>
  <si>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</si>
  <si>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</si>
  <si>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</si>
  <si>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</si>
  <si>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</si>
  <si>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</si>
  <si>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</si>
  <si>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</si>
  <si>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</si>
  <si>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</si>
  <si>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</si>
  <si>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</si>
  <si>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</si>
  <si>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</si>
  <si>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</si>
  <si>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</si>
  <si>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</si>
  <si>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</si>
  <si>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</si>
  <si>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</si>
  <si>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</si>
  <si>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</si>
  <si>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</si>
  <si>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</si>
  <si>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</si>
  <si>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</si>
  <si>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</si>
  <si>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</si>
  <si>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</si>
  <si>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</si>
  <si>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</si>
  <si>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</si>
  <si>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</si>
  <si>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</si>
  <si>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</si>
  <si>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</si>
  <si>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</si>
  <si>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</si>
  <si>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</si>
  <si>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</si>
  <si>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</si>
  <si>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</si>
  <si>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</si>
  <si>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</si>
  <si>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</si>
  <si>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</si>
  <si>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</si>
  <si>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</si>
  <si>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</si>
  <si>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</si>
  <si>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</si>
  <si>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</si>
  <si>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</si>
  <si>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</si>
  <si>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</si>
  <si>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</si>
  <si>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</si>
  <si>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</si>
  <si>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</si>
  <si>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</si>
  <si>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</si>
  <si>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</si>
  <si>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</si>
  <si>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</si>
  <si>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</si>
  <si>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</si>
  <si>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</si>
  <si>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</si>
  <si>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</si>
  <si>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</si>
  <si>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</si>
  <si>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</si>
  <si>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</si>
  <si>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</si>
  <si>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</si>
  <si>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</si>
  <si>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</si>
  <si>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</si>
  <si>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</si>
  <si>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</si>
  <si>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</si>
  <si>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</si>
  <si>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</si>
  <si>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</si>
  <si>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</si>
  <si>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</si>
  <si>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</si>
  <si>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</si>
  <si>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</si>
  <si>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</si>
  <si>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</si>
  <si>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</si>
  <si>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</si>
  <si>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</si>
  <si>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</si>
  <si>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</si>
  <si>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</si>
  <si>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</si>
  <si>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</si>
  <si>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</si>
  <si>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</si>
  <si>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</si>
  <si>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</si>
  <si>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</si>
  <si>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</si>
  <si>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</si>
  <si>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</si>
  <si>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</si>
  <si>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</si>
  <si>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</si>
  <si>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</si>
  <si>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</si>
  <si>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</si>
  <si>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</si>
  <si>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</si>
  <si>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</si>
  <si>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</si>
  <si>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</si>
  <si>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</si>
  <si>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</si>
  <si>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</si>
  <si>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</si>
  <si>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</si>
  <si>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</si>
  <si>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</si>
  <si>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</si>
  <si>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</si>
  <si>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</si>
  <si>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</si>
  <si>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</si>
  <si>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</si>
  <si>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</si>
  <si>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</si>
  <si>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</si>
  <si>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</si>
  <si>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</si>
  <si>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</si>
  <si>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</si>
  <si>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</si>
  <si>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</si>
  <si>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</si>
  <si>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</si>
  <si>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</si>
  <si>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</si>
  <si>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</si>
  <si>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</si>
  <si>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</si>
  <si>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</si>
  <si>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</si>
  <si>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</si>
  <si>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</si>
  <si>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</si>
  <si>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</si>
  <si>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</si>
  <si>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</si>
  <si>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</si>
  <si>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</si>
  <si>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</si>
  <si>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</si>
  <si>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</si>
  <si>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</si>
  <si>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</si>
  <si>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</si>
  <si>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</si>
  <si>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</si>
  <si>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</si>
  <si>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</si>
  <si>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</si>
  <si>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</si>
  <si>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</si>
  <si>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</si>
  <si>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</si>
  <si>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</si>
  <si>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</si>
  <si>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</si>
  <si>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</si>
  <si>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</si>
  <si>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</si>
  <si>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</si>
  <si>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</si>
  <si>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</si>
  <si>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</si>
  <si>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</si>
  <si>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</si>
  <si>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</si>
  <si>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</si>
  <si>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</si>
  <si>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</si>
  <si>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</si>
  <si>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</si>
  <si>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</si>
  <si>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</si>
  <si>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</si>
  <si>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</si>
  <si>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</si>
  <si>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</si>
  <si>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</si>
  <si>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</si>
  <si>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</si>
  <si>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</si>
  <si>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</si>
  <si>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</si>
  <si>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</si>
  <si>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</si>
  <si>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</si>
  <si>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</si>
  <si>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</si>
  <si>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</si>
  <si>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</si>
  <si>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</si>
  <si>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</si>
  <si>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</si>
  <si>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</si>
  <si>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</si>
  <si>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</si>
  <si>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</si>
  <si>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</si>
  <si>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</si>
  <si>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</si>
  <si>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</si>
  <si>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</si>
  <si>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</si>
  <si>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</si>
  <si>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</si>
  <si>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</si>
  <si>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</si>
  <si>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</si>
  <si>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</si>
  <si>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</si>
  <si>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</si>
  <si>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</si>
  <si>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</si>
  <si>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</si>
  <si>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</si>
  <si>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</si>
  <si>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</si>
  <si>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</si>
  <si>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</si>
  <si>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</si>
  <si>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</si>
  <si>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</si>
  <si>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</si>
  <si>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</si>
  <si>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</si>
  <si>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</si>
  <si>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</si>
  <si>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</si>
  <si>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</si>
  <si>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</si>
  <si>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</si>
  <si>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</si>
  <si>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</si>
  <si>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</si>
  <si>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</si>
  <si>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</si>
  <si>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</si>
  <si>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</si>
  <si>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</si>
  <si>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</si>
  <si>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</si>
  <si>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</si>
  <si>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</si>
  <si>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</si>
  <si>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</si>
  <si>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</si>
  <si>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</si>
  <si>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</si>
  <si>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</si>
  <si>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</si>
  <si>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</si>
  <si>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</si>
  <si>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</si>
  <si>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</si>
  <si>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</si>
  <si>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</si>
  <si>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</si>
  <si>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</si>
  <si>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</si>
  <si>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</si>
  <si>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</si>
  <si>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</si>
  <si>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</si>
  <si>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</si>
  <si>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</si>
  <si>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</si>
  <si>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</si>
  <si>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</si>
  <si>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</si>
  <si>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</si>
  <si>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</si>
  <si>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</si>
  <si>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</si>
  <si>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</si>
  <si>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</si>
  <si>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</si>
  <si>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</si>
  <si>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</si>
  <si>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</si>
  <si>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</si>
  <si>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</si>
  <si>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</si>
  <si>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</si>
  <si>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</si>
  <si>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</si>
  <si>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</si>
  <si>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</si>
  <si>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</si>
  <si>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</si>
  <si>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</si>
  <si>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</si>
  <si>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</si>
  <si>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</si>
  <si>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</si>
  <si>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</si>
  <si>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</si>
  <si>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</si>
  <si>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</si>
  <si>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</si>
  <si>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</si>
  <si>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</si>
  <si>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</si>
  <si>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</si>
  <si>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</si>
  <si>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</si>
  <si>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</si>
  <si>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</si>
  <si>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</si>
  <si>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</si>
  <si>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</si>
  <si>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</si>
  <si>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</si>
  <si>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</si>
  <si>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</si>
  <si>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</si>
  <si>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</si>
  <si>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</si>
  <si>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</si>
  <si>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</si>
  <si>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</si>
  <si>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</si>
  <si>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</si>
  <si>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</si>
  <si>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</si>
  <si>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</si>
  <si>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</si>
  <si>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</si>
  <si>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</si>
  <si>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</si>
  <si>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</si>
  <si>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</si>
  <si>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</si>
  <si>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</si>
  <si>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</si>
  <si>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</si>
  <si>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</si>
  <si>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</si>
  <si>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</si>
  <si>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</si>
  <si>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</si>
  <si>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</si>
  <si>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</si>
  <si>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</si>
  <si>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</si>
  <si>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</si>
  <si>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</si>
  <si>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</si>
  <si>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</si>
  <si>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</si>
  <si>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</si>
  <si>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</si>
  <si>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</si>
  <si>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</si>
  <si>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</si>
  <si>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</si>
  <si>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</si>
  <si>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</si>
  <si>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</si>
  <si>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</si>
  <si>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</si>
  <si>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</si>
  <si>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</si>
  <si>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</si>
  <si>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</si>
  <si>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</si>
  <si>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</si>
  <si>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</si>
  <si>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</si>
  <si>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</si>
  <si>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</si>
  <si>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</si>
  <si>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</si>
  <si>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</si>
  <si>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</si>
  <si>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</si>
  <si>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</si>
  <si>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</si>
  <si>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</si>
  <si>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</si>
  <si>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</si>
  <si>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</si>
  <si>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</si>
  <si>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</si>
  <si>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</si>
  <si>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</si>
  <si>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</si>
  <si>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</si>
  <si>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</si>
  <si>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</si>
  <si>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</si>
  <si>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</si>
  <si>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</si>
  <si>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</si>
  <si>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</si>
  <si>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</si>
  <si>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</si>
  <si>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</si>
  <si>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</si>
  <si>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</si>
  <si>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</si>
  <si>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</si>
  <si>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</si>
  <si>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</si>
  <si>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</si>
  <si>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</si>
  <si>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</si>
  <si>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</si>
  <si>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</si>
  <si>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</si>
  <si>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</si>
  <si>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</si>
  <si>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</si>
  <si>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</si>
  <si>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</si>
  <si>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</si>
  <si>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</si>
  <si>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</si>
  <si>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</si>
  <si>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</si>
  <si>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</si>
  <si>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</si>
  <si>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</si>
  <si>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</si>
  <si>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</si>
  <si>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</si>
  <si>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</si>
  <si>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</si>
  <si>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</si>
  <si>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</si>
  <si>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</si>
  <si>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</si>
  <si>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</si>
  <si>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</si>
  <si>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</si>
  <si>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</si>
  <si>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</si>
  <si>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</si>
  <si>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</si>
  <si>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</si>
  <si>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</si>
  <si>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</si>
  <si>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</si>
  <si>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</si>
  <si>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</si>
  <si>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</si>
  <si>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</si>
  <si>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</si>
  <si>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</si>
  <si>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</si>
  <si>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</si>
  <si>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</si>
  <si>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</si>
  <si>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</si>
  <si>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</si>
  <si>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</si>
  <si>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</si>
  <si>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</si>
  <si>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</si>
  <si>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</si>
  <si>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</si>
  <si>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</si>
  <si>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</si>
  <si>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</si>
  <si>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</si>
  <si>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</si>
  <si>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</si>
  <si>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</si>
  <si>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</si>
  <si>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</si>
  <si>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</si>
  <si>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</si>
  <si>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</si>
  <si>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</si>
  <si>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</si>
  <si>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</si>
  <si>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</si>
  <si>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</si>
  <si>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</si>
  <si>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</si>
  <si>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</si>
  <si>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</si>
  <si>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</si>
  <si>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</si>
  <si>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</si>
  <si>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</si>
  <si>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</si>
  <si>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</si>
  <si>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</si>
  <si>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</si>
  <si>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</si>
  <si>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</si>
  <si>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</si>
  <si>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</si>
  <si>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</si>
  <si>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</si>
  <si>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</si>
  <si>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</si>
  <si>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</si>
  <si>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</si>
  <si>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</si>
  <si>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</si>
  <si>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</si>
  <si>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</si>
  <si>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</si>
  <si>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</si>
  <si>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</si>
  <si>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</si>
  <si>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</si>
  <si>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</si>
  <si>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</si>
  <si>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</si>
  <si>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</si>
  <si>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</si>
  <si>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</si>
  <si>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</si>
  <si>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</si>
  <si>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</si>
  <si>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</si>
  <si>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</si>
  <si>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</si>
  <si>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</si>
  <si>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</si>
  <si>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</si>
  <si>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</si>
  <si>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</si>
  <si>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</si>
  <si>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</si>
  <si>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</si>
  <si>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</si>
  <si>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</si>
  <si>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</si>
  <si>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</si>
  <si>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</si>
  <si>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</si>
  <si>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</si>
  <si>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</si>
  <si>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</si>
  <si>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</si>
  <si>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</si>
  <si>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</si>
  <si>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</si>
  <si>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</si>
  <si>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</si>
  <si>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</si>
  <si>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</si>
  <si>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</si>
  <si>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</si>
  <si>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</si>
  <si>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</si>
  <si>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</si>
  <si>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</si>
  <si>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</si>
  <si>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</si>
  <si>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</si>
  <si>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</si>
  <si>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</si>
  <si>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</si>
  <si>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</si>
  <si>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</si>
  <si>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</si>
  <si>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</si>
  <si>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</si>
  <si>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</si>
  <si>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</si>
  <si>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</si>
  <si>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</si>
  <si>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</si>
  <si>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</si>
  <si>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</si>
  <si>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</si>
  <si>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</si>
  <si>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</si>
  <si>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</si>
  <si>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</si>
  <si>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</si>
  <si>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</si>
  <si>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</si>
  <si>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</si>
  <si>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</si>
  <si>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</si>
  <si>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</si>
  <si>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</si>
  <si>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</si>
  <si>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</si>
  <si>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</si>
  <si>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</si>
  <si>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</si>
  <si>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</si>
  <si>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</si>
  <si>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</si>
  <si>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</si>
  <si>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</si>
  <si>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</si>
  <si>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</si>
  <si>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</si>
  <si>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</si>
  <si>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</si>
  <si>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</si>
  <si>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</si>
  <si>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</si>
  <si>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</si>
  <si>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</si>
  <si>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</si>
  <si>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</si>
  <si>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</si>
  <si>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</si>
  <si>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</si>
  <si>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</si>
  <si>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</si>
  <si>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</si>
  <si>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</si>
  <si>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</si>
  <si>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</si>
  <si>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</si>
  <si>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</si>
  <si>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</si>
  <si>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</si>
  <si>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</si>
  <si>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</si>
  <si>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</si>
  <si>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</si>
  <si>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</si>
  <si>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</si>
  <si>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</si>
  <si>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</si>
  <si>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</si>
  <si>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</si>
  <si>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</si>
  <si>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</si>
  <si>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</si>
  <si>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</si>
  <si>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</si>
  <si>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</si>
  <si>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</si>
  <si>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</si>
  <si>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</si>
  <si>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</si>
  <si>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</si>
  <si>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</si>
  <si>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</si>
  <si>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</si>
  <si>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</si>
  <si>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</si>
  <si>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</si>
  <si>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</si>
  <si>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</si>
  <si>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</si>
  <si>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</si>
  <si>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</si>
  <si>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</si>
  <si>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</si>
  <si>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</si>
  <si>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</si>
  <si>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</si>
  <si>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</si>
  <si>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</si>
  <si>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</si>
  <si>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</si>
  <si>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</si>
  <si>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</si>
  <si>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</si>
  <si>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</si>
  <si>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</si>
  <si>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</si>
  <si>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</si>
  <si>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</si>
  <si>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</si>
  <si>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</si>
  <si>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</si>
  <si>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</si>
  <si>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</si>
  <si>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</si>
  <si>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</si>
  <si>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</si>
  <si>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</si>
  <si>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</si>
  <si>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</si>
  <si>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</si>
  <si>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</si>
  <si>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</si>
  <si>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</si>
  <si>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</si>
  <si>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</si>
  <si>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</si>
  <si>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</si>
  <si>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</si>
  <si>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</si>
  <si>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</si>
  <si>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</si>
  <si>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</si>
  <si>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</si>
  <si>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</si>
  <si>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</si>
  <si>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</si>
  <si>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</si>
  <si>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</si>
  <si>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</si>
  <si>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</si>
  <si>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</si>
  <si>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</si>
  <si>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</si>
  <si>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</si>
  <si>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</si>
  <si>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</si>
  <si>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</si>
  <si>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</si>
  <si>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</si>
  <si>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</si>
  <si>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</si>
  <si>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</si>
  <si>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</si>
  <si>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</si>
  <si>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</si>
  <si>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</si>
  <si>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</si>
  <si>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</si>
  <si>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</si>
  <si>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</si>
  <si>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</si>
  <si>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</si>
  <si>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</si>
  <si>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</si>
  <si>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</si>
  <si>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</si>
  <si>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</si>
  <si>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</si>
  <si>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</si>
  <si>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</si>
  <si>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</si>
  <si>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</si>
  <si>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</si>
  <si>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</si>
  <si>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</si>
  <si>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</si>
  <si>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</si>
  <si>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</si>
  <si>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</si>
  <si>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</si>
  <si>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</si>
  <si>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</si>
  <si>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</si>
  <si>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</si>
  <si>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</si>
  <si>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</si>
  <si>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</si>
  <si>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</si>
  <si>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</si>
  <si>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</si>
  <si>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</si>
  <si>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</si>
  <si>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</si>
  <si>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</si>
  <si>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</si>
  <si>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</si>
  <si>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</si>
  <si>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</si>
  <si>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</si>
  <si>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</si>
  <si>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</si>
  <si>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</si>
  <si>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</si>
  <si>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</si>
  <si>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</si>
  <si>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</si>
  <si>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</si>
  <si>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</si>
  <si>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</si>
  <si>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</si>
  <si>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</si>
  <si>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</si>
  <si>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</si>
  <si>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</si>
  <si>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</si>
  <si>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</si>
  <si>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</si>
  <si>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</si>
  <si>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</si>
  <si>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</si>
  <si>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</si>
  <si>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</si>
  <si>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</si>
  <si>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</si>
  <si>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</si>
  <si>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</si>
  <si>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</si>
  <si>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</si>
  <si>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</si>
  <si>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</si>
  <si>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</si>
  <si>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</si>
  <si>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</si>
  <si>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</si>
  <si>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</si>
  <si>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</si>
  <si>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</si>
  <si>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</si>
  <si>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</si>
  <si>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</si>
  <si>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</si>
  <si>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</si>
  <si>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</si>
  <si>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</si>
  <si>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</si>
  <si>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</si>
  <si>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</si>
  <si>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</si>
  <si>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</si>
  <si>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</si>
  <si>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</si>
  <si>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</si>
  <si>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</si>
  <si>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</si>
  <si>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</si>
  <si>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</si>
  <si>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</si>
  <si>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</si>
  <si>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</si>
  <si>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</si>
  <si>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</si>
  <si>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</si>
  <si>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</si>
  <si>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</si>
  <si>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</si>
  <si>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</si>
  <si>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</si>
  <si>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</si>
  <si>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</si>
  <si>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</si>
  <si>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</si>
  <si>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</si>
  <si>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</si>
  <si>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</si>
  <si>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</si>
  <si>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</si>
  <si>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</si>
  <si>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</si>
  <si>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</si>
  <si>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</si>
  <si>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</si>
  <si>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</si>
  <si>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</si>
  <si>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</si>
  <si>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</si>
  <si>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</si>
  <si>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</si>
  <si>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</si>
  <si>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</si>
  <si>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</si>
  <si>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</si>
  <si>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</si>
  <si>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</si>
  <si>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</si>
  <si>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</si>
  <si>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</si>
  <si>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</si>
  <si>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</si>
  <si>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</si>
  <si>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</si>
  <si>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</si>
  <si>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</si>
  <si>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</si>
  <si>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</si>
  <si>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</si>
  <si>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</si>
  <si>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</si>
  <si>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</si>
  <si>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</si>
  <si>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</si>
  <si>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</si>
  <si>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</si>
  <si>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</si>
  <si>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</si>
  <si>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</si>
  <si>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</si>
  <si>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</si>
  <si>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</si>
  <si>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</si>
  <si>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</si>
  <si>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</si>
  <si>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</si>
  <si>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</si>
  <si>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</si>
  <si>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</si>
  <si>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</si>
  <si>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</si>
  <si>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</si>
  <si>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</si>
  <si>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</si>
  <si>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</si>
  <si>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</si>
  <si>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</si>
  <si>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</si>
  <si>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</si>
  <si>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</si>
  <si>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</si>
  <si>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</si>
  <si>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</si>
  <si>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</si>
  <si>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</si>
  <si>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</si>
  <si>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</si>
  <si>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</si>
  <si>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</si>
  <si>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</si>
  <si>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</si>
  <si>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</si>
  <si>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</si>
  <si>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</si>
  <si>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</si>
  <si>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</si>
  <si>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</si>
  <si>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</si>
  <si>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</si>
  <si>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</si>
  <si>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</si>
  <si>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</si>
  <si>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</si>
  <si>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</si>
  <si>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</si>
  <si>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</si>
  <si>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</si>
  <si>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</si>
  <si>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</si>
  <si>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</si>
  <si>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</si>
  <si>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</si>
  <si>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</si>
  <si>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</si>
  <si>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</si>
  <si>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</si>
  <si>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</si>
  <si>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</si>
  <si>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</si>
  <si>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</si>
  <si>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</si>
  <si>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</si>
  <si>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</si>
  <si>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</si>
  <si>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</si>
  <si>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</si>
  <si>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</si>
  <si>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</si>
  <si>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</si>
  <si>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</si>
  <si>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</si>
  <si>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</si>
  <si>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</si>
  <si>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</si>
  <si>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</si>
  <si>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</si>
  <si>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</si>
  <si>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</si>
  <si>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</si>
  <si>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</si>
  <si>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</si>
  <si>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</si>
  <si>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</si>
  <si>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</si>
  <si>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</si>
  <si>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</si>
  <si>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</si>
  <si>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</si>
  <si>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</si>
  <si>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</si>
  <si>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</si>
  <si>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</si>
  <si>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</si>
  <si>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</si>
  <si>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</si>
  <si>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</si>
  <si>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</si>
  <si>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</si>
  <si>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</si>
  <si>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</si>
  <si>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</si>
  <si>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</si>
  <si>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</si>
  <si>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</si>
  <si>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</si>
  <si>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</si>
  <si>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</si>
  <si>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</si>
  <si>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</si>
  <si>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</si>
  <si>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</si>
  <si>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</si>
  <si>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</si>
  <si>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</si>
  <si>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</si>
  <si>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</si>
  <si>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</si>
  <si>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</si>
  <si>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</si>
  <si>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</si>
  <si>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</si>
  <si>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</si>
  <si>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</si>
  <si>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</si>
  <si>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</si>
  <si>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</si>
  <si>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</si>
  <si>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</si>
  <si>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</si>
  <si>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</si>
  <si>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</si>
  <si>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</si>
  <si>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</si>
  <si>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</si>
  <si>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</si>
  <si>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</si>
  <si>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</si>
  <si>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</si>
  <si>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</si>
  <si>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</si>
  <si>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</si>
  <si>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</si>
  <si>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</si>
  <si>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</si>
  <si>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</si>
  <si>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</si>
  <si>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</si>
  <si>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</si>
  <si>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</si>
  <si>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</si>
  <si>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</si>
  <si>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</si>
  <si>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</si>
  <si>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</si>
  <si>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</si>
  <si>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</si>
  <si>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</si>
  <si>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</si>
  <si>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</si>
  <si>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</si>
  <si>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</si>
  <si>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</si>
  <si>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</si>
  <si>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</si>
  <si>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</si>
  <si>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</si>
  <si>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</si>
  <si>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</si>
  <si>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</si>
  <si>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</si>
  <si>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</si>
  <si>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</si>
  <si>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</si>
  <si>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</si>
  <si>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</si>
  <si>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</si>
  <si>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</si>
  <si>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</si>
  <si>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</si>
  <si>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</si>
  <si>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</si>
  <si>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</si>
  <si>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</si>
  <si>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</si>
  <si>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</si>
  <si>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</si>
  <si>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</si>
  <si>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</si>
  <si>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</si>
  <si>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</si>
  <si>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</si>
  <si>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</si>
  <si>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</si>
  <si>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</si>
  <si>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</si>
  <si>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</si>
  <si>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</si>
  <si>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</si>
  <si>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</si>
  <si>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</si>
  <si>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</si>
  <si>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</si>
  <si>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</si>
  <si>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</si>
  <si>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</si>
  <si>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</si>
  <si>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</si>
  <si>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</si>
  <si>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</si>
  <si>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</si>
  <si>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</si>
  <si>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</si>
  <si>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</si>
  <si>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</si>
  <si>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</si>
  <si>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</si>
  <si>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</si>
  <si>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</si>
  <si>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</si>
  <si>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</si>
  <si>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</si>
  <si>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</si>
  <si>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</si>
  <si>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</si>
  <si>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</si>
  <si>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</si>
  <si>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</si>
  <si>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</si>
  <si>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</si>
  <si>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</si>
  <si>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</si>
  <si>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</si>
  <si>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</si>
  <si>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</si>
  <si>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</si>
  <si>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</si>
  <si>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</si>
  <si>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</si>
  <si>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</si>
  <si>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</si>
  <si>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</si>
  <si>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</si>
  <si>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</si>
  <si>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</si>
  <si>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</si>
  <si>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</si>
  <si>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</si>
  <si>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</si>
  <si>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</si>
  <si>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</si>
  <si>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</si>
  <si>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</si>
  <si>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</si>
  <si>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</si>
  <si>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</si>
  <si>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</si>
  <si>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</si>
  <si>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</si>
  <si>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</si>
  <si>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</si>
  <si>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</si>
  <si>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</si>
  <si>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</si>
  <si>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</si>
  <si>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</si>
  <si>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</si>
  <si>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</si>
  <si>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</si>
  <si>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</si>
  <si>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</si>
  <si>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</si>
  <si>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</si>
  <si>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</si>
  <si>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</si>
  <si>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</si>
  <si>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</si>
  <si>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</si>
  <si>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</si>
  <si>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</si>
  <si>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</si>
  <si>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</si>
  <si>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</si>
  <si>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</si>
  <si>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</si>
  <si>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</si>
  <si>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</si>
  <si>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</si>
  <si>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</si>
  <si>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</si>
  <si>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</si>
  <si>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</si>
  <si>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</si>
  <si>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</si>
  <si>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</si>
  <si>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</si>
  <si>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</si>
  <si>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</si>
  <si>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</si>
  <si>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</si>
  <si>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</si>
  <si>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</si>
  <si>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</si>
  <si>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</si>
  <si>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</si>
  <si>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</si>
  <si>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</si>
  <si>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</si>
  <si>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</si>
  <si>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</si>
  <si>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</si>
  <si>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</si>
  <si>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</si>
  <si>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</si>
  <si>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</si>
  <si>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</si>
  <si>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</si>
  <si>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</si>
  <si>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</si>
  <si>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</si>
  <si>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</si>
  <si>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</si>
  <si>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</si>
  <si>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</si>
  <si>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</si>
  <si>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</si>
  <si>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</si>
  <si>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</si>
  <si>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</si>
  <si>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</si>
  <si>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</si>
  <si>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</si>
  <si>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</si>
  <si>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</si>
  <si>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</si>
  <si>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</si>
  <si>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</si>
  <si>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</si>
  <si>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</si>
  <si>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</si>
  <si>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</si>
  <si>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</si>
  <si>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</si>
  <si>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</si>
  <si>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</si>
  <si>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</si>
  <si>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</si>
  <si>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</si>
  <si>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</si>
  <si>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</si>
  <si>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</si>
  <si>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</si>
  <si>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</si>
  <si>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</si>
  <si>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</si>
  <si>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</si>
  <si>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</si>
  <si>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</si>
  <si>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</si>
  <si>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</si>
  <si>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</si>
  <si>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</si>
  <si>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</si>
  <si>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</si>
  <si>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</si>
  <si>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</si>
  <si>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</si>
  <si>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</si>
  <si>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</si>
  <si>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</si>
  <si>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</si>
  <si>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</si>
  <si>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</si>
  <si>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</si>
  <si>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</si>
  <si>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</si>
  <si>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</si>
  <si>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</si>
  <si>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</si>
  <si>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</si>
  <si>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</si>
  <si>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</si>
  <si>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</si>
  <si>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</si>
  <si>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</si>
  <si>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</si>
  <si>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</si>
  <si>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</si>
  <si>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</si>
  <si>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</si>
  <si>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</si>
  <si>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</si>
  <si>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</si>
  <si>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</si>
  <si>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</si>
  <si>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</si>
  <si>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</si>
  <si>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</si>
  <si>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</si>
  <si>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</si>
  <si>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</si>
  <si>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</si>
  <si>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</si>
  <si>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</si>
  <si>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</si>
  <si>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</si>
  <si>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</si>
  <si>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</si>
  <si>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</si>
  <si>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</si>
  <si>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</si>
  <si>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</si>
  <si>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</si>
  <si>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</si>
  <si>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</si>
  <si>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</si>
  <si>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</si>
  <si>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</si>
  <si>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</si>
  <si>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</si>
  <si>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</si>
  <si>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</si>
  <si>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</si>
  <si>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</si>
  <si>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</si>
  <si>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</si>
  <si>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</si>
  <si>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</si>
  <si>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</si>
  <si>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</si>
  <si>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</si>
  <si>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</si>
  <si>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</si>
  <si>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</si>
  <si>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</si>
  <si>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</si>
  <si>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</si>
  <si>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</si>
  <si>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</si>
  <si>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</si>
  <si>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</si>
  <si>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</si>
  <si>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</si>
  <si>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</si>
  <si>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</si>
  <si>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</si>
  <si>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</si>
  <si>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</si>
  <si>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</si>
  <si>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</si>
  <si>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</si>
  <si>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</si>
  <si>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</si>
  <si>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</si>
  <si>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</si>
  <si>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</si>
  <si>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</si>
  <si>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</si>
  <si>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</si>
  <si>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</si>
  <si>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</si>
  <si>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</si>
  <si>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</si>
  <si>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</si>
  <si>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</si>
  <si>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</si>
  <si>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</si>
  <si>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</si>
  <si>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</si>
  <si>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</si>
  <si>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</si>
  <si>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</si>
  <si>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</si>
  <si>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</si>
  <si>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</si>
  <si>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</si>
  <si>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</si>
  <si>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</si>
  <si>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</si>
  <si>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</si>
  <si>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</si>
  <si>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</si>
  <si>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</si>
  <si>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</si>
  <si>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</si>
  <si>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</si>
  <si>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</si>
  <si>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</si>
  <si>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</si>
  <si>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</si>
  <si>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</si>
  <si>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</si>
  <si>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</si>
  <si>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</si>
  <si>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</si>
  <si>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</si>
  <si>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</si>
  <si>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</si>
  <si>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</si>
  <si>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</si>
  <si>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</si>
  <si>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</si>
  <si>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</si>
  <si>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</si>
  <si>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</si>
  <si>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</si>
  <si>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</si>
  <si>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</si>
  <si>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</si>
  <si>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</si>
  <si>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</si>
  <si>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</si>
  <si>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</si>
  <si>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</si>
  <si>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</si>
  <si>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</si>
  <si>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</si>
  <si>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</si>
  <si>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</si>
  <si>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</si>
  <si>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</si>
  <si>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</si>
  <si>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</si>
  <si>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</si>
  <si>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</si>
  <si>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</si>
  <si>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</si>
  <si>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</si>
  <si>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</si>
  <si>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</si>
  <si>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</si>
  <si>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</si>
  <si>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</si>
  <si>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</si>
  <si>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</si>
  <si>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</si>
  <si>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</si>
  <si>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</si>
  <si>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</si>
  <si>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</si>
  <si>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</si>
  <si>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</si>
  <si>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</si>
  <si>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</si>
  <si>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</si>
  <si>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</si>
  <si>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</si>
  <si>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</si>
  <si>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</si>
  <si>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</si>
  <si>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</si>
  <si>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</si>
  <si>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</si>
  <si>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</si>
  <si>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</si>
  <si>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</si>
  <si>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</si>
  <si>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</si>
  <si>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</si>
  <si>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</si>
  <si>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</si>
  <si>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</si>
  <si>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</si>
  <si>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</si>
  <si>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</si>
  <si>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</si>
  <si>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</si>
  <si>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</si>
  <si>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</si>
  <si>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</si>
  <si>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</si>
  <si>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</si>
  <si>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</si>
  <si>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</si>
  <si>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</si>
  <si>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</si>
  <si>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</si>
  <si>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</si>
  <si>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</si>
  <si>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</si>
  <si>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</si>
  <si>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</si>
  <si>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</si>
  <si>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</si>
  <si>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</si>
  <si>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</si>
  <si>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</si>
  <si>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</si>
  <si>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</si>
  <si>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</si>
  <si>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</si>
  <si>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</si>
  <si>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</si>
  <si>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</si>
  <si>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</si>
  <si>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</si>
  <si>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</si>
  <si>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</si>
  <si>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</si>
  <si>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</si>
  <si>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</si>
  <si>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</si>
  <si>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</si>
  <si>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</si>
  <si>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</si>
  <si>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</si>
  <si>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</si>
  <si>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</si>
  <si>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</si>
  <si>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</si>
  <si>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</si>
  <si>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</si>
  <si>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</si>
  <si>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</si>
  <si>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</si>
  <si>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</si>
  <si>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</si>
  <si>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</si>
  <si>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</si>
  <si>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</si>
  <si>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</si>
  <si>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</si>
  <si>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</si>
  <si>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</si>
  <si>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</si>
  <si>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</si>
  <si>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</si>
  <si>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</si>
  <si>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</si>
  <si>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</si>
  <si>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</si>
  <si>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</si>
  <si>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</si>
  <si>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</si>
  <si>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</si>
  <si>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</si>
  <si>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</si>
  <si>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</si>
  <si>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</si>
  <si>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</si>
  <si>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</si>
  <si>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</si>
  <si>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</si>
  <si>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</si>
  <si>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</si>
  <si>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</si>
  <si>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</si>
  <si>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</si>
  <si>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</si>
  <si>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</si>
  <si>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</si>
  <si>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</si>
  <si>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</si>
  <si>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</si>
  <si>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</si>
  <si>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</si>
  <si>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</si>
  <si>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</si>
  <si>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</si>
  <si>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</si>
  <si>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</si>
  <si>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</si>
  <si>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</si>
  <si>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</si>
  <si>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</si>
  <si>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</si>
  <si>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</si>
  <si>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</si>
  <si>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</si>
  <si>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</si>
  <si>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</si>
  <si>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</si>
  <si>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</si>
  <si>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</si>
  <si>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</si>
  <si>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</si>
  <si>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</si>
  <si>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</si>
  <si>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</si>
  <si>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</si>
  <si>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</si>
  <si>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</si>
  <si>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</si>
  <si>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</si>
  <si>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</si>
  <si>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</si>
  <si>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</si>
  <si>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</si>
  <si>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</si>
  <si>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</si>
  <si>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</si>
  <si>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</si>
  <si>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</si>
  <si>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</si>
  <si>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</si>
  <si>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</si>
  <si>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</si>
  <si>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</si>
  <si>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</si>
  <si>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</si>
  <si>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</si>
  <si>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</si>
  <si>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</si>
  <si>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</si>
  <si>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</si>
  <si>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</si>
  <si>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</si>
  <si>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</si>
  <si>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</si>
  <si>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</si>
  <si>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</si>
  <si>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</si>
  <si>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</si>
  <si>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</si>
  <si>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</si>
  <si>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</si>
  <si>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</si>
  <si>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</si>
  <si>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</si>
  <si>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</si>
  <si>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</si>
  <si>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</si>
  <si>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</si>
  <si>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</si>
  <si>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</si>
  <si>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</si>
  <si>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</si>
  <si>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</si>
  <si>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</si>
  <si>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</si>
  <si>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</si>
  <si>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</si>
  <si>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</si>
  <si>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</si>
  <si>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</si>
  <si>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</si>
  <si>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</si>
  <si>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</si>
  <si>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</si>
  <si>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</si>
  <si>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</si>
  <si>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</si>
  <si>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</si>
  <si>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</si>
  <si>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</si>
  <si>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</si>
  <si>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</si>
  <si>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</si>
  <si>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</si>
  <si>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</si>
  <si>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</si>
  <si>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</si>
  <si>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</si>
  <si>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</si>
  <si>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</si>
  <si>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</si>
  <si>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</si>
  <si>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</si>
  <si>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</si>
  <si>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</si>
  <si>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</si>
  <si>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</si>
  <si>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</si>
  <si>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</si>
  <si>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</si>
  <si>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</si>
  <si>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</si>
  <si>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</si>
  <si>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</si>
  <si>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</si>
  <si>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</si>
  <si>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</si>
  <si>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</si>
  <si>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</si>
  <si>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</si>
  <si>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</si>
  <si>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</si>
  <si>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</si>
  <si>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</si>
  <si>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</si>
  <si>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</si>
  <si>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</si>
  <si>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</si>
  <si>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</si>
  <si>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</si>
  <si>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</si>
  <si>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</si>
  <si>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</si>
  <si>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</si>
  <si>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</si>
  <si>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</si>
  <si>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</si>
  <si>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</si>
  <si>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</si>
  <si>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</si>
  <si>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</si>
  <si>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</si>
  <si>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</si>
  <si>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</si>
  <si>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</si>
  <si>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</si>
  <si>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</si>
  <si>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</si>
  <si>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</si>
  <si>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</si>
  <si>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</si>
  <si>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</si>
  <si>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</si>
  <si>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</si>
  <si>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</si>
  <si>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</si>
  <si>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</si>
  <si>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</si>
  <si>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</si>
  <si>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</si>
  <si>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</si>
  <si>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</si>
  <si>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</si>
  <si>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</si>
  <si>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</si>
  <si>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</si>
  <si>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</si>
  <si>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</si>
  <si>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</si>
  <si>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</si>
  <si>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</si>
  <si>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</si>
  <si>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</si>
  <si>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</si>
  <si>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</si>
  <si>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</si>
  <si>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</si>
  <si>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</si>
  <si>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</si>
  <si>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</si>
  <si>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</si>
  <si>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</si>
  <si>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</si>
  <si>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</si>
  <si>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</si>
  <si>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</si>
  <si>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</si>
  <si>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</si>
  <si>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</si>
  <si>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</si>
  <si>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</si>
  <si>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</si>
  <si>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</si>
  <si>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</si>
  <si>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</si>
  <si>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</si>
  <si>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</si>
  <si>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</si>
  <si>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</si>
  <si>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</si>
  <si>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</si>
  <si>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</si>
  <si>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</si>
  <si>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</si>
  <si>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</si>
  <si>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</si>
  <si>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</si>
  <si>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</si>
  <si>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</si>
  <si>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</si>
  <si>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</si>
  <si>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</si>
  <si>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</si>
  <si>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</si>
  <si>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</si>
  <si>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</si>
  <si>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</si>
  <si>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</si>
  <si>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</si>
  <si>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</si>
  <si>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</si>
  <si>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</si>
  <si>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</si>
  <si>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</si>
  <si>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</si>
  <si>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</si>
  <si>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</si>
  <si>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</si>
  <si>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</si>
  <si>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</si>
  <si>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</si>
  <si>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</si>
  <si>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</si>
  <si>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</si>
  <si>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</si>
  <si>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</si>
  <si>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</si>
  <si>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</si>
  <si>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</si>
  <si>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</si>
  <si>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</si>
  <si>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</si>
  <si>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</si>
  <si>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</si>
  <si>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</si>
  <si>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</si>
  <si>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</si>
  <si>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</si>
  <si>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</si>
  <si>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</si>
  <si>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</si>
  <si>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</si>
  <si>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</si>
  <si>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</si>
  <si>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</si>
  <si>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</si>
  <si>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</si>
  <si>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</si>
  <si>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</si>
  <si>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</si>
  <si>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</si>
  <si>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</si>
  <si>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</si>
  <si>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</si>
  <si>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</si>
  <si>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</si>
  <si>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</si>
  <si>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</si>
  <si>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</si>
  <si>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</si>
  <si>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</si>
  <si>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</si>
  <si>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</si>
  <si>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</si>
  <si>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</si>
  <si>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</si>
  <si>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</si>
  <si>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</si>
  <si>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</si>
  <si>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</si>
  <si>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</si>
  <si>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</si>
  <si>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</si>
  <si>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</si>
  <si>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</si>
  <si>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</si>
  <si>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</si>
  <si>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</si>
  <si>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</si>
  <si>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</si>
  <si>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</si>
  <si>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</si>
  <si>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</si>
  <si>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</si>
  <si>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</si>
  <si>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</si>
  <si>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</si>
  <si>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</si>
  <si>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</si>
  <si>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</si>
  <si>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</si>
  <si>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</si>
  <si>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</si>
  <si>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</si>
  <si>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</si>
  <si>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</si>
  <si>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</si>
  <si>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</si>
  <si>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</si>
  <si>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</si>
  <si>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</si>
  <si>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</si>
  <si>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</si>
  <si>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</si>
  <si>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</si>
  <si>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</si>
  <si>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</si>
  <si>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</si>
  <si>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</si>
  <si>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</si>
  <si>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</si>
  <si>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</si>
  <si>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</si>
  <si>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</si>
  <si>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</si>
  <si>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</si>
  <si>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</si>
  <si>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</si>
  <si>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</si>
  <si>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</si>
  <si>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</si>
  <si>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</si>
  <si>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</si>
  <si>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</si>
  <si>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</si>
  <si>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</si>
  <si>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</si>
  <si>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</si>
  <si>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</si>
  <si>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</si>
  <si>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</si>
  <si>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</si>
  <si>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</si>
  <si>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</si>
  <si>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</si>
  <si>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</si>
  <si>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</si>
  <si>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</si>
  <si>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</si>
  <si>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</si>
  <si>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</si>
  <si>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</si>
  <si>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</si>
  <si>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</si>
  <si>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</si>
  <si>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</si>
  <si>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</si>
  <si>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</si>
  <si>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</si>
  <si>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</si>
  <si>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</si>
  <si>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</si>
  <si>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</si>
  <si>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</si>
  <si>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</si>
  <si>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</si>
  <si>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</si>
  <si>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</si>
  <si>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</si>
  <si>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</si>
  <si>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</si>
  <si>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</si>
  <si>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</si>
  <si>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</si>
  <si>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</si>
  <si>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</si>
  <si>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</si>
  <si>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</si>
  <si>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</si>
  <si>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</si>
  <si>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</si>
  <si>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</si>
  <si>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</si>
  <si>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</si>
  <si>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</si>
  <si>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</si>
  <si>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</si>
  <si>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</si>
  <si>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</si>
  <si>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</si>
  <si>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</si>
  <si>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</si>
  <si>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</si>
  <si>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</si>
  <si>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</si>
  <si>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</si>
  <si>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</si>
  <si>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</si>
  <si>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</si>
  <si>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</si>
  <si>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</si>
  <si>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</si>
  <si>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</si>
  <si>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</si>
  <si>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</si>
  <si>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</si>
  <si>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</si>
  <si>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</si>
  <si>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</si>
  <si>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</si>
  <si>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</si>
  <si>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</si>
  <si>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</si>
  <si>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</si>
  <si>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</si>
  <si>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</si>
  <si>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</si>
  <si>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</si>
  <si>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</si>
  <si>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</si>
  <si>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</si>
  <si>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</si>
  <si>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</si>
  <si>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</si>
  <si>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</si>
  <si>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</si>
  <si>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</si>
  <si>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</si>
  <si>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</si>
  <si>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</si>
  <si>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</si>
  <si>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</si>
  <si>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</si>
  <si>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</si>
  <si>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</si>
  <si>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</si>
  <si>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</si>
  <si>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</si>
  <si>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</si>
  <si>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</si>
  <si>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</si>
  <si>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</si>
  <si>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</si>
  <si>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</si>
  <si>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</si>
  <si>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</si>
  <si>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</si>
  <si>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</si>
  <si>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</si>
  <si>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</si>
  <si>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</si>
  <si>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</si>
  <si>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</si>
  <si>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</si>
  <si>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</si>
  <si>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</si>
  <si>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</si>
  <si>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</si>
  <si>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</si>
  <si>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</si>
  <si>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</si>
  <si>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</si>
  <si>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</si>
  <si>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</si>
  <si>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</si>
  <si>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</si>
  <si>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</si>
  <si>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</si>
  <si>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</si>
  <si>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</si>
  <si>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</si>
  <si>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</si>
  <si>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</si>
  <si>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</si>
  <si>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</si>
  <si>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</si>
  <si>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</si>
  <si>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</si>
  <si>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</si>
  <si>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</si>
  <si>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</si>
  <si>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</si>
  <si>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</si>
  <si>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</si>
  <si>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</si>
  <si>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</si>
  <si>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</si>
  <si>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</si>
  <si>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</si>
  <si>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</si>
  <si>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</si>
  <si>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</si>
  <si>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</si>
  <si>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</si>
  <si>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</si>
  <si>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</si>
  <si>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</si>
  <si>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</si>
  <si>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</si>
  <si>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</si>
  <si>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</si>
  <si>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</si>
  <si>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</si>
  <si>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</si>
  <si>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</si>
  <si>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</si>
  <si>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</si>
  <si>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</si>
  <si>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</si>
  <si>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</si>
  <si>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</si>
  <si>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</si>
  <si>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</si>
  <si>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</si>
  <si>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</si>
  <si>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</si>
  <si>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</si>
  <si>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</si>
  <si>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</si>
  <si>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</si>
  <si>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</si>
  <si>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</si>
  <si>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</si>
  <si>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</si>
  <si>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</si>
  <si>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</si>
  <si>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</si>
  <si>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</si>
  <si>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</si>
  <si>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</si>
  <si>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</si>
  <si>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</si>
  <si>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</si>
  <si>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</si>
  <si>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</si>
  <si>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</si>
  <si>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</si>
  <si>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</si>
  <si>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</si>
  <si>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</si>
  <si>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</si>
  <si>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</si>
  <si>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</si>
  <si>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</si>
  <si>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</si>
  <si>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</si>
  <si>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</si>
  <si>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</si>
  <si>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</si>
  <si>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</si>
  <si>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</si>
  <si>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</si>
  <si>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</si>
  <si>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</si>
  <si>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</si>
  <si>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</si>
  <si>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</si>
  <si>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</si>
  <si>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</si>
  <si>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</si>
  <si>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</si>
  <si>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</si>
  <si>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</si>
  <si>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</si>
  <si>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</si>
  <si>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</si>
  <si>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</si>
  <si>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</si>
  <si>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</si>
  <si>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</si>
  <si>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</si>
  <si>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</si>
  <si>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</si>
  <si>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</si>
  <si>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</si>
  <si>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</si>
  <si>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</si>
  <si>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</si>
  <si>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</si>
  <si>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</si>
  <si>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</si>
  <si>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</si>
  <si>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</si>
  <si>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</si>
  <si>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</si>
  <si>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</si>
  <si>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</si>
  <si>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</si>
  <si>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</si>
  <si>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</si>
  <si>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</si>
  <si>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</si>
  <si>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</si>
  <si>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</si>
  <si>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</si>
  <si>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</si>
  <si>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</si>
  <si>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</si>
  <si>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</si>
  <si>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</si>
  <si>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</si>
  <si>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</si>
  <si>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</si>
  <si>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</si>
  <si>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</si>
  <si>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</si>
  <si>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</si>
  <si>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</si>
  <si>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</si>
  <si>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</si>
  <si>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</si>
  <si>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</si>
  <si>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</si>
  <si>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</si>
  <si>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</si>
  <si>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</si>
  <si>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</si>
  <si>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</si>
  <si>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</si>
  <si>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</si>
  <si>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</si>
  <si>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</si>
  <si>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</si>
  <si>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</si>
  <si>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</si>
  <si>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</si>
  <si>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</si>
  <si>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</si>
  <si>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</si>
  <si>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</si>
  <si>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</si>
  <si>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</si>
  <si>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</si>
  <si>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</si>
  <si>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</si>
  <si>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</si>
  <si>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</si>
  <si>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</si>
  <si>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</si>
  <si>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</si>
  <si>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</si>
  <si>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</si>
  <si>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</si>
  <si>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</si>
  <si>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</si>
  <si>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</si>
  <si>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</si>
  <si>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</si>
  <si>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</si>
  <si>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</si>
  <si>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</si>
  <si>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</si>
  <si>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</si>
  <si>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</si>
  <si>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</si>
  <si>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</si>
  <si>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</si>
  <si>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</si>
  <si>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</si>
  <si>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</si>
  <si>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</si>
  <si>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</si>
  <si>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</si>
  <si>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</si>
  <si>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</si>
  <si>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</si>
  <si>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</si>
  <si>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</si>
  <si>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</si>
  <si>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</si>
  <si>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</si>
  <si>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</si>
  <si>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</si>
  <si>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</si>
  <si>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</si>
  <si>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</si>
  <si>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</si>
  <si>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</si>
  <si>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</si>
  <si>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</si>
  <si>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</si>
  <si>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</si>
  <si>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</si>
  <si>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</si>
  <si>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</si>
  <si>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</si>
  <si>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</si>
  <si>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</si>
  <si>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</si>
  <si>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</si>
  <si>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</si>
  <si>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</si>
  <si>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</si>
  <si>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</si>
  <si>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</si>
  <si>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</si>
  <si>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</si>
  <si>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</si>
  <si>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</si>
  <si>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</si>
  <si>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</si>
  <si>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</si>
  <si>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</si>
  <si>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</si>
  <si>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</si>
  <si>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</si>
  <si>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</si>
  <si>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</si>
  <si>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</si>
  <si>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</si>
  <si>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</si>
  <si>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</si>
  <si>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</si>
  <si>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</si>
  <si>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</si>
  <si>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</si>
  <si>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</si>
  <si>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</si>
  <si>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</si>
  <si>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</si>
  <si>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</si>
  <si>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</si>
  <si>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</si>
  <si>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</si>
  <si>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</si>
  <si>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</si>
  <si>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</si>
  <si>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</si>
  <si>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</si>
  <si>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</si>
  <si>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</si>
  <si>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</si>
  <si>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</si>
  <si>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</si>
  <si>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</si>
  <si>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</si>
  <si>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</si>
  <si>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</si>
  <si>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</si>
  <si>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</si>
  <si>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</si>
  <si>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</si>
  <si>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</si>
  <si>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</si>
  <si>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</si>
  <si>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</si>
  <si>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</si>
  <si>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</si>
  <si>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</si>
  <si>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</si>
  <si>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</si>
  <si>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</si>
  <si>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</si>
  <si>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</si>
  <si>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</si>
  <si>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</si>
  <si>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</si>
  <si>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</si>
  <si>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</si>
  <si>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</si>
  <si>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</si>
  <si>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</si>
  <si>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</si>
  <si>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</si>
  <si>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</si>
  <si>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</si>
  <si>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</si>
  <si>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</si>
  <si>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</si>
  <si>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</si>
  <si>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</si>
  <si>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</si>
  <si>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</si>
  <si>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</si>
  <si>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</si>
  <si>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</si>
  <si>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</si>
  <si>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</si>
  <si>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</si>
  <si>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</si>
  <si>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</si>
  <si>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</si>
  <si>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</si>
  <si>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</si>
  <si>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</si>
  <si>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</si>
  <si>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</si>
  <si>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</si>
  <si>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</si>
  <si>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</si>
  <si>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</si>
  <si>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</si>
  <si>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</si>
  <si>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</si>
  <si>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</si>
  <si>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</si>
  <si>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</si>
  <si>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</si>
  <si>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</si>
  <si>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</si>
  <si>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</si>
  <si>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</si>
  <si>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</si>
  <si>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</si>
  <si>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</si>
  <si>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</si>
  <si>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</si>
  <si>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</si>
  <si>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</si>
  <si>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</si>
  <si>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</si>
  <si>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</si>
  <si>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</si>
  <si>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</si>
  <si>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</si>
  <si>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</si>
  <si>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</si>
  <si>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</si>
  <si>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</si>
  <si>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</si>
  <si>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</si>
  <si>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</si>
  <si>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</si>
  <si>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</si>
  <si>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</si>
  <si>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</si>
  <si>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</si>
  <si>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</si>
  <si>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</si>
  <si>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</si>
  <si>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</si>
  <si>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</si>
  <si>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</si>
  <si>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</si>
  <si>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</si>
  <si>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</si>
  <si>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</si>
  <si>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</si>
  <si>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</si>
  <si>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</si>
  <si>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</si>
  <si>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</si>
  <si>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</si>
  <si>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</si>
  <si>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</si>
  <si>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</si>
  <si>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</si>
  <si>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</si>
  <si>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</si>
  <si>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</si>
  <si>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</si>
  <si>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</si>
  <si>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</si>
  <si>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</si>
  <si>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</si>
  <si>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</si>
  <si>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</si>
  <si>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</si>
  <si>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</si>
  <si>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</si>
  <si>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</si>
  <si>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</si>
  <si>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</si>
  <si>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</si>
  <si>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</si>
  <si>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</si>
  <si>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</si>
  <si>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</si>
  <si>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</si>
  <si>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</si>
  <si>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</si>
  <si>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</si>
  <si>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</si>
  <si>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</si>
  <si>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</si>
  <si>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</si>
  <si>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</si>
  <si>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</si>
  <si>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</si>
  <si>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</si>
  <si>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</si>
  <si>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</si>
  <si>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</si>
  <si>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</si>
  <si>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</si>
  <si>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</si>
  <si>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</si>
  <si>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</si>
  <si>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</si>
  <si>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</si>
  <si>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</si>
  <si>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</si>
  <si>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</si>
  <si>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</si>
  <si>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</si>
  <si>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</si>
  <si>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</si>
  <si>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</si>
  <si>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</si>
  <si>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</si>
  <si>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</si>
  <si>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</si>
  <si>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</si>
  <si>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</si>
  <si>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</si>
  <si>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</si>
  <si>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</si>
  <si>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</si>
  <si>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</si>
  <si>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</si>
  <si>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</si>
  <si>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</si>
  <si>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</si>
  <si>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</si>
  <si>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</si>
  <si>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</si>
  <si>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</si>
  <si>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</si>
  <si>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</si>
  <si>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</si>
  <si>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</si>
  <si>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</si>
  <si>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</si>
  <si>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</si>
  <si>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</si>
  <si>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</si>
  <si>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</si>
  <si>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</si>
  <si>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</si>
  <si>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</si>
  <si>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</si>
  <si>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</si>
  <si>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</si>
  <si>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</si>
  <si>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</si>
  <si>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</si>
  <si>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</si>
  <si>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</si>
  <si>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</si>
  <si>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</si>
  <si>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</si>
  <si>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</si>
  <si>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</si>
  <si>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</si>
  <si>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</si>
  <si>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</si>
  <si>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</si>
  <si>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</si>
  <si>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</si>
  <si>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</si>
  <si>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</si>
  <si>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</si>
  <si>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</si>
  <si>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</si>
  <si>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</si>
  <si>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</si>
  <si>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</si>
  <si>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</si>
  <si>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</si>
  <si>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</si>
  <si>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</si>
  <si>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</si>
  <si>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</si>
  <si>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</si>
  <si>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</si>
  <si>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</si>
  <si>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</si>
  <si>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</si>
  <si>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</si>
  <si>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</si>
  <si>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</si>
  <si>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</si>
  <si>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</si>
  <si>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</si>
  <si>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</si>
  <si>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</si>
  <si>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</si>
  <si>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</si>
  <si>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</si>
  <si>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</si>
  <si>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</si>
  <si>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</si>
  <si>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</si>
  <si>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</si>
  <si>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</si>
  <si>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</si>
  <si>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</si>
  <si>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</si>
  <si>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</si>
  <si>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</si>
  <si>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</si>
  <si>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</si>
  <si>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</si>
  <si>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</si>
  <si>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</si>
  <si>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</si>
  <si>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</si>
  <si>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</si>
  <si>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</si>
  <si>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</si>
  <si>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</si>
  <si>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</si>
  <si>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</si>
  <si>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</si>
  <si>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</si>
  <si>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</si>
  <si>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</si>
  <si>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</si>
  <si>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</si>
  <si>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</si>
  <si>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</si>
  <si>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</si>
  <si>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</si>
  <si>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</si>
  <si>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</si>
  <si>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</si>
  <si>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</si>
  <si>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</si>
  <si>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</si>
  <si>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</si>
  <si>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</si>
  <si>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</si>
  <si>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</si>
  <si>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</si>
  <si>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</si>
  <si>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</si>
  <si>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</si>
  <si>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</si>
  <si>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</si>
  <si>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</si>
  <si>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</si>
  <si>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</si>
  <si>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</si>
  <si>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</si>
  <si>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</si>
  <si>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</si>
  <si>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</si>
  <si>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</si>
  <si>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</si>
  <si>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</si>
  <si>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</si>
  <si>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</si>
  <si>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</si>
  <si>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</si>
  <si>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</si>
  <si>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</si>
  <si>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</si>
  <si>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</si>
  <si>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</si>
  <si>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</si>
  <si>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</si>
  <si>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</si>
  <si>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</si>
  <si>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</si>
  <si>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</si>
  <si>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</si>
  <si>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</si>
  <si>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</si>
  <si>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</si>
  <si>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</si>
  <si>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</si>
  <si>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</si>
  <si>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</si>
  <si>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</si>
  <si>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</si>
  <si>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</si>
  <si>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</si>
  <si>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</si>
  <si>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</si>
  <si>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</si>
  <si>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</si>
  <si>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</si>
  <si>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</si>
  <si>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</si>
  <si>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</si>
  <si>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</si>
  <si>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</si>
  <si>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</si>
  <si>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</si>
  <si>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</si>
  <si>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</si>
  <si>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</si>
  <si>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</si>
  <si>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</si>
  <si>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</si>
  <si>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</si>
  <si>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</si>
  <si>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</si>
  <si>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</si>
  <si>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</si>
  <si>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</si>
  <si>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</si>
  <si>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</si>
  <si>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</si>
  <si>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</si>
  <si>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</si>
  <si>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</si>
  <si>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</si>
  <si>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</si>
  <si>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</si>
  <si>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</si>
  <si>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</si>
  <si>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</si>
  <si>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</si>
  <si>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</si>
  <si>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</si>
  <si>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</si>
  <si>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</si>
  <si>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</si>
  <si>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</si>
  <si>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</si>
  <si>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</si>
  <si>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</si>
  <si>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</si>
  <si>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</si>
  <si>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</si>
  <si>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</si>
  <si>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</si>
  <si>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</si>
  <si>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</si>
  <si>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</si>
  <si>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</si>
  <si>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</si>
  <si>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</si>
  <si>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</si>
  <si>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</si>
  <si>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</si>
  <si>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</si>
  <si>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</si>
  <si>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</si>
  <si>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</si>
  <si>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</si>
  <si>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</si>
  <si>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</si>
  <si>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</si>
  <si>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</si>
  <si>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</si>
  <si>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</si>
  <si>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</si>
  <si>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</si>
  <si>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</si>
  <si>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</si>
  <si>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</si>
  <si>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</si>
  <si>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</si>
  <si>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</si>
  <si>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</si>
  <si>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</si>
  <si>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</si>
  <si>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</si>
  <si>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</si>
  <si>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</si>
  <si>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</si>
  <si>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</si>
  <si>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</si>
  <si>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</si>
  <si>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</si>
  <si>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</si>
  <si>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</si>
  <si>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</si>
  <si>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</si>
  <si>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</si>
  <si>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</si>
  <si>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</si>
  <si>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</si>
  <si>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</si>
  <si>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</si>
  <si>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</si>
  <si>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</si>
  <si>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</si>
  <si>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</si>
  <si>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</si>
  <si>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</si>
  <si>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</si>
  <si>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</si>
  <si>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</si>
  <si>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</si>
  <si>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</si>
  <si>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</si>
  <si>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</si>
  <si>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</si>
  <si>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</si>
  <si>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</si>
  <si>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</si>
  <si>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</si>
  <si>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</si>
  <si>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</si>
  <si>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</si>
  <si>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</si>
  <si>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</si>
  <si>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</si>
  <si>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</si>
  <si>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</si>
  <si>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</si>
  <si>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</si>
  <si>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</si>
  <si>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</si>
  <si>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</si>
  <si>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</si>
  <si>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</si>
  <si>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</si>
  <si>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</si>
  <si>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</si>
  <si>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</si>
  <si>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</si>
  <si>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</si>
  <si>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</si>
  <si>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</si>
  <si>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</si>
  <si>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</si>
  <si>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</si>
  <si>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</si>
  <si>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</si>
  <si>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</si>
  <si>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</si>
  <si>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</si>
  <si>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</si>
  <si>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</si>
  <si>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</si>
  <si>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</si>
  <si>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</si>
  <si>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</si>
  <si>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</si>
  <si>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</si>
  <si>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</si>
  <si>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</si>
  <si>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</si>
  <si>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</si>
  <si>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</si>
  <si>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</si>
  <si>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</si>
  <si>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</si>
  <si>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</si>
  <si>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</si>
  <si>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</si>
  <si>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</si>
  <si>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</si>
  <si>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</si>
  <si>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</si>
  <si>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</si>
  <si>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</si>
  <si>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</si>
  <si>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</si>
  <si>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</si>
  <si>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</si>
  <si>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</si>
  <si>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</si>
  <si>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</si>
  <si>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</si>
  <si>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</si>
  <si>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</si>
  <si>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</si>
  <si>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</si>
  <si>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</si>
  <si>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</si>
  <si>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</si>
  <si>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</si>
  <si>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</si>
  <si>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</si>
  <si>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</si>
  <si>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</si>
  <si>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</si>
  <si>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</si>
  <si>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</si>
  <si>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</si>
  <si>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</si>
  <si>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</si>
  <si>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</si>
  <si>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</si>
  <si>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</si>
  <si>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</si>
  <si>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</si>
  <si>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</si>
  <si>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</si>
  <si>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</si>
  <si>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</si>
  <si>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</si>
  <si>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</si>
  <si>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</si>
  <si>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</si>
  <si>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</si>
  <si>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</si>
  <si>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</si>
  <si>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</si>
  <si>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</si>
  <si>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</si>
  <si>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</si>
  <si>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</si>
  <si>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</si>
  <si>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</si>
  <si>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</si>
  <si>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</si>
  <si>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</si>
  <si>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</si>
  <si>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</si>
  <si>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</si>
  <si>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</si>
  <si>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</si>
  <si>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</si>
  <si>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</si>
  <si>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</si>
  <si>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</si>
  <si>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</si>
  <si>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</si>
  <si>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</si>
  <si>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</si>
  <si>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</si>
  <si>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</si>
  <si>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</si>
  <si>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</si>
  <si>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</si>
  <si>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</si>
  <si>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</si>
  <si>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</si>
  <si>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</si>
  <si>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</si>
  <si>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</si>
  <si>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</si>
  <si>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</si>
  <si>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</si>
  <si>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</si>
  <si>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</si>
  <si>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</si>
  <si>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</si>
  <si>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</si>
  <si>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</si>
  <si>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</si>
  <si>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</si>
  <si>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</si>
  <si>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</si>
  <si>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</si>
  <si>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</si>
  <si>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</si>
  <si>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</si>
  <si>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</si>
  <si>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</si>
  <si>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</si>
  <si>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</si>
  <si>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</si>
  <si>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</si>
  <si>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</si>
  <si>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</si>
  <si>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</si>
  <si>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</si>
  <si>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</si>
  <si>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</si>
  <si>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</si>
  <si>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</si>
  <si>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</si>
  <si>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</si>
  <si>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</si>
  <si>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</si>
  <si>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</si>
  <si>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</si>
  <si>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</si>
  <si>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</si>
  <si>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</si>
  <si>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</si>
  <si>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</si>
  <si>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</si>
  <si>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</si>
  <si>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</si>
  <si>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</si>
  <si>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</si>
  <si>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</si>
  <si>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</si>
  <si>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</si>
  <si>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</si>
  <si>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</si>
  <si>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</si>
  <si>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</si>
  <si>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</si>
  <si>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</si>
  <si>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</si>
  <si>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</si>
  <si>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</si>
  <si>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</si>
  <si>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</si>
  <si>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</si>
  <si>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</si>
  <si>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</si>
  <si>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</si>
  <si>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</si>
  <si>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</si>
  <si>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</si>
  <si>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</si>
  <si>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</si>
  <si>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</si>
  <si>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</si>
  <si>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</si>
  <si>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</si>
  <si>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</si>
  <si>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</si>
  <si>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</si>
  <si>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</si>
  <si>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</si>
  <si>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</si>
  <si>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</si>
  <si>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</si>
  <si>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</si>
  <si>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</si>
  <si>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</si>
  <si>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</si>
  <si>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</si>
  <si>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</si>
  <si>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</si>
  <si>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</si>
  <si>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</si>
  <si>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</si>
  <si>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</si>
  <si>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</si>
  <si>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</si>
  <si>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</si>
  <si>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</si>
  <si>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</si>
  <si>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</si>
  <si>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</si>
  <si>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</si>
  <si>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</si>
  <si>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</si>
  <si>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</si>
  <si>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</si>
  <si>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</si>
  <si>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</si>
  <si>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</si>
  <si>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</si>
  <si>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</si>
  <si>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</si>
  <si>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</si>
  <si>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</si>
  <si>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</si>
  <si>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</si>
  <si>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</si>
  <si>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</si>
  <si>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</si>
  <si>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</si>
  <si>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</si>
  <si>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</si>
  <si>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</si>
  <si>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</si>
  <si>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</si>
  <si>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</si>
  <si>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</si>
  <si>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</si>
  <si>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</si>
  <si>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</si>
  <si>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</si>
  <si>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</si>
  <si>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</si>
  <si>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</si>
  <si>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</si>
  <si>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</si>
  <si>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</si>
  <si>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</si>
  <si>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</si>
  <si>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</si>
  <si>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</si>
  <si>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</si>
  <si>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</si>
  <si>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</si>
  <si>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</si>
  <si>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</si>
  <si>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</si>
  <si>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</si>
  <si>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</si>
  <si>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</si>
  <si>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</si>
  <si>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</si>
  <si>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</si>
  <si>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</si>
  <si>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</si>
  <si>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</si>
  <si>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</si>
  <si>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</si>
  <si>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</si>
  <si>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</si>
  <si>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</si>
  <si>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</si>
  <si>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</si>
  <si>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</si>
  <si>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</si>
  <si>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</si>
  <si>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</si>
  <si>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</si>
  <si>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</si>
  <si>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</si>
  <si>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</si>
  <si>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</si>
  <si>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</si>
  <si>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</si>
  <si>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</si>
  <si>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</si>
  <si>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</si>
  <si>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</si>
  <si>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</si>
  <si>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</si>
  <si>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</si>
  <si>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</si>
  <si>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</si>
  <si>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</si>
  <si>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</si>
  <si>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</si>
  <si>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</si>
  <si>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</si>
  <si>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</si>
  <si>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</si>
  <si>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</si>
  <si>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</si>
  <si>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</si>
  <si>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</si>
  <si>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</si>
  <si>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</si>
  <si>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</si>
  <si>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</si>
  <si>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</si>
  <si>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</si>
  <si>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</si>
  <si>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</si>
  <si>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</si>
  <si>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</si>
  <si>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</si>
  <si>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</si>
  <si>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</si>
  <si>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</si>
  <si>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</si>
  <si>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</si>
  <si>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</si>
  <si>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</si>
  <si>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</si>
  <si>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</si>
  <si>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</si>
  <si>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</si>
  <si>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</si>
  <si>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</si>
  <si>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</si>
  <si>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</si>
  <si>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</si>
  <si>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</si>
  <si>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</si>
  <si>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</si>
  <si>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</si>
  <si>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</si>
  <si>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</si>
  <si>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</si>
  <si>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</si>
  <si>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</si>
  <si>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</si>
  <si>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</si>
  <si>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</si>
  <si>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</si>
  <si>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</si>
  <si>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</si>
  <si>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</si>
  <si>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</si>
  <si>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</si>
  <si>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</si>
  <si>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</si>
  <si>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</si>
  <si>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</si>
  <si>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</si>
  <si>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</si>
  <si>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</si>
  <si>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</si>
  <si>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</si>
  <si>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</si>
  <si>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</si>
  <si>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</si>
  <si>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</si>
  <si>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</si>
  <si>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</si>
  <si>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</si>
  <si>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</si>
  <si>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</si>
  <si>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</si>
  <si>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</si>
  <si>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</si>
  <si>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</si>
  <si>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</si>
  <si>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</si>
  <si>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</si>
  <si>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</si>
  <si>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</si>
  <si>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</si>
  <si>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</si>
  <si>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</si>
  <si>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</si>
  <si>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</si>
  <si>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</si>
  <si>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</si>
  <si>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</si>
  <si>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</si>
  <si>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</si>
  <si>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</si>
  <si>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</si>
  <si>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</si>
  <si>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</si>
  <si>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</si>
  <si>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</si>
  <si>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</si>
  <si>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</si>
  <si>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</si>
  <si>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</si>
  <si>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</si>
  <si>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</si>
  <si>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</si>
  <si>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</si>
  <si>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</si>
  <si>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</si>
  <si>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</si>
  <si>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</si>
  <si>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</si>
  <si>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</si>
  <si>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</si>
  <si>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</si>
  <si>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</si>
  <si>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</si>
  <si>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</si>
  <si>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</si>
  <si>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</si>
  <si>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</si>
  <si>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</si>
  <si>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</si>
  <si>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</si>
  <si>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</si>
  <si>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</si>
  <si>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</si>
  <si>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</si>
  <si>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</si>
  <si>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</si>
  <si>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</si>
  <si>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</si>
  <si>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</si>
  <si>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</si>
  <si>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</si>
  <si>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</si>
  <si>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</si>
  <si>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</si>
  <si>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</si>
  <si>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</si>
  <si>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</si>
  <si>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</si>
  <si>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</si>
  <si>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</si>
  <si>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</si>
  <si>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</si>
  <si>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</si>
  <si>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</si>
  <si>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</si>
  <si>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</si>
  <si>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</si>
  <si>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</si>
  <si>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</si>
  <si>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</si>
  <si>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</si>
  <si>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</si>
  <si>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</si>
  <si>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</si>
  <si>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</si>
  <si>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</si>
  <si>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</si>
  <si>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</si>
  <si>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</si>
  <si>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</si>
  <si>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</si>
  <si>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</si>
  <si>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</si>
  <si>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</si>
  <si>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</si>
  <si>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</si>
  <si>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</si>
  <si>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</si>
  <si>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</si>
  <si>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</si>
  <si>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</si>
  <si>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</si>
  <si>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</si>
  <si>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</si>
  <si>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</si>
  <si>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</si>
  <si>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</si>
  <si>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</si>
  <si>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</si>
  <si>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</si>
  <si>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</si>
  <si>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</si>
  <si>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</si>
  <si>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</si>
  <si>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</si>
  <si>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</si>
  <si>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</si>
  <si>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</si>
  <si>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</si>
  <si>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</si>
  <si>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</si>
  <si>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</si>
  <si>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</si>
  <si>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</si>
  <si>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</si>
  <si>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</si>
  <si>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</si>
  <si>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</si>
  <si>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</si>
  <si>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</si>
  <si>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</si>
  <si>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</si>
  <si>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</si>
  <si>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</si>
  <si>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</si>
  <si>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</si>
  <si>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</si>
  <si>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</si>
  <si>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</si>
  <si>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</si>
  <si>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</si>
  <si>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</si>
  <si>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</si>
  <si>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</si>
  <si>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</si>
  <si>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</si>
  <si>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</si>
  <si>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</si>
  <si>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</si>
  <si>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</si>
  <si>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</si>
  <si>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</si>
  <si>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</si>
  <si>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</si>
  <si>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</si>
  <si>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</si>
  <si>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</si>
  <si>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</si>
  <si>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</si>
  <si>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</si>
  <si>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</si>
  <si>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</si>
  <si>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</si>
  <si>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</si>
  <si>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</si>
  <si>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</si>
  <si>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</si>
  <si>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</si>
  <si>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</si>
  <si>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</si>
  <si>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</si>
  <si>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</si>
  <si>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</si>
  <si>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</si>
  <si>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</si>
  <si>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</si>
  <si>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</si>
  <si>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</si>
  <si>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</si>
  <si>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</si>
  <si>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</si>
  <si>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</si>
  <si>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</si>
  <si>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</si>
  <si>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</si>
  <si>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</si>
  <si>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</si>
  <si>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</si>
  <si>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</si>
  <si>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</si>
  <si>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</si>
  <si>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</si>
  <si>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</si>
  <si>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</si>
  <si>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</si>
  <si>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</si>
  <si>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</si>
  <si>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</si>
  <si>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</si>
  <si>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</si>
  <si>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</si>
  <si>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</si>
  <si>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</si>
  <si>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</si>
  <si>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</si>
  <si>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</si>
  <si>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</si>
  <si>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</si>
  <si>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</si>
  <si>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</si>
  <si>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</si>
  <si>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</si>
  <si>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</si>
  <si>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</si>
  <si>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</si>
  <si>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</si>
  <si>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</si>
  <si>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</si>
  <si>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</si>
  <si>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</si>
  <si>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</si>
  <si>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</si>
  <si>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</si>
  <si>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</si>
  <si>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</si>
  <si>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</si>
  <si>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</si>
  <si>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</si>
  <si>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</si>
  <si>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</si>
  <si>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</si>
  <si>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</si>
  <si>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</si>
  <si>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</si>
  <si>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</si>
  <si>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</si>
  <si>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</si>
  <si>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</si>
  <si>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</si>
  <si>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</si>
  <si>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</si>
  <si>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</si>
  <si>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</si>
  <si>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</si>
  <si>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</si>
  <si>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</si>
  <si>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</si>
  <si>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</si>
  <si>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</si>
  <si>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</si>
  <si>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</si>
  <si>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</si>
  <si>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</si>
  <si>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</si>
  <si>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</si>
  <si>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</si>
  <si>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</si>
  <si>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</si>
  <si>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</si>
  <si>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</si>
  <si>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</si>
  <si>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</si>
  <si>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</si>
  <si>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</si>
  <si>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</si>
  <si>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</si>
  <si>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</si>
  <si>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</si>
  <si>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</si>
  <si>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</si>
  <si>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</si>
  <si>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</si>
  <si>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</si>
  <si>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</si>
  <si>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</si>
  <si>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</si>
  <si>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</si>
  <si>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</si>
  <si>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</si>
  <si>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</si>
  <si>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</si>
  <si>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</si>
  <si>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</si>
  <si>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</si>
  <si>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</si>
  <si>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</si>
  <si>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</si>
  <si>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</si>
  <si>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</si>
  <si>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</si>
  <si>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</si>
  <si>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</si>
  <si>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</si>
  <si>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</si>
  <si>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</si>
  <si>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</si>
  <si>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</si>
  <si>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</si>
  <si>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</si>
  <si>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</si>
  <si>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</si>
  <si>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</si>
  <si>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</si>
  <si>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</si>
  <si>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</si>
  <si>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</si>
  <si>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</si>
  <si>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</si>
  <si>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</si>
  <si>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</si>
  <si>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</si>
  <si>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</si>
  <si>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</si>
  <si>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</si>
  <si>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</si>
  <si>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</si>
  <si>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</si>
  <si>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</si>
  <si>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</si>
  <si>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</si>
  <si>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</si>
  <si>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</si>
  <si>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</si>
  <si>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</si>
  <si>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</si>
  <si>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</si>
  <si>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</si>
  <si>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</si>
  <si>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</si>
  <si>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</si>
  <si>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</si>
  <si>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</si>
  <si>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</si>
  <si>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</si>
  <si>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</si>
  <si>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</si>
  <si>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</si>
  <si>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</si>
  <si>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</si>
  <si>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</si>
  <si>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</si>
  <si>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</si>
  <si>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</si>
  <si>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</si>
  <si>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</si>
  <si>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</si>
  <si>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</si>
  <si>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</si>
  <si>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</si>
  <si>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</si>
  <si>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</si>
  <si>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</si>
  <si>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</si>
  <si>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</si>
  <si>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</si>
  <si>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</si>
  <si>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</si>
  <si>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</si>
  <si>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</si>
  <si>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</si>
  <si>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</si>
  <si>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</si>
  <si>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</si>
  <si>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</si>
  <si>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</si>
  <si>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</si>
  <si>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</si>
  <si>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</si>
  <si>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</si>
  <si>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</si>
  <si>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</si>
  <si>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</si>
  <si>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</si>
  <si>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</si>
  <si>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</si>
  <si>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</si>
  <si>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</si>
  <si>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</si>
  <si>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</si>
  <si>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</si>
  <si>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</si>
  <si>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</si>
  <si>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</si>
  <si>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</si>
  <si>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</si>
  <si>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</si>
  <si>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</si>
  <si>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</si>
  <si>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</si>
  <si>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</si>
  <si>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</si>
  <si>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</si>
  <si>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</si>
  <si>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</si>
  <si>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</si>
  <si>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</si>
  <si>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</si>
  <si>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</si>
  <si>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</si>
  <si>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</si>
  <si>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</si>
  <si>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</si>
  <si>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</si>
  <si>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</si>
  <si>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</si>
  <si>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</si>
  <si>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</si>
  <si>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</si>
  <si>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</si>
  <si>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</si>
  <si>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</si>
  <si>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</si>
  <si>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</si>
  <si>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</si>
  <si>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</si>
  <si>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</si>
  <si>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</si>
  <si>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</si>
  <si>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</si>
  <si>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</si>
  <si>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</si>
  <si>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</si>
  <si>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</si>
  <si>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</si>
  <si>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</si>
  <si>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</si>
  <si>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</si>
  <si>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</si>
  <si>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</si>
  <si>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</si>
  <si>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</si>
  <si>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</si>
  <si>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</si>
  <si>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</si>
  <si>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</si>
  <si>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</si>
  <si>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</si>
  <si>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</si>
  <si>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</si>
  <si>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</si>
  <si>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</si>
  <si>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</si>
  <si>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</si>
  <si>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</si>
  <si>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</si>
  <si>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</si>
  <si>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</si>
  <si>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</si>
  <si>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</si>
  <si>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</si>
  <si>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</si>
  <si>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</si>
  <si>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</si>
  <si>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</si>
  <si>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</si>
  <si>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</si>
  <si>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</si>
  <si>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</si>
  <si>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</si>
  <si>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</si>
  <si>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</si>
  <si>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</si>
  <si>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</si>
  <si>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</si>
  <si>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</si>
  <si>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</si>
  <si>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</si>
  <si>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</si>
  <si>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</si>
  <si>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</si>
  <si>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</si>
  <si>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</si>
  <si>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</si>
  <si>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</si>
  <si>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</si>
  <si>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</si>
  <si>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</si>
  <si>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</si>
  <si>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</si>
  <si>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</si>
  <si>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</si>
  <si>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</si>
  <si>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</si>
  <si>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</si>
  <si>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</si>
  <si>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</si>
  <si>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</si>
  <si>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</si>
  <si>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</si>
  <si>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</si>
  <si>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</si>
  <si>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</si>
  <si>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</si>
  <si>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</si>
  <si>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</si>
  <si>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</si>
  <si>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</si>
  <si>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</si>
  <si>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</si>
  <si>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</si>
  <si>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</si>
  <si>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</si>
  <si>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</si>
  <si>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</si>
  <si>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</si>
  <si>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</si>
  <si>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</si>
  <si>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</si>
  <si>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</si>
  <si>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</si>
  <si>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</si>
  <si>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</si>
  <si>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</si>
  <si>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</si>
  <si>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</si>
  <si>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</si>
  <si>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</si>
  <si>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</si>
  <si>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</si>
  <si>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</si>
  <si>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</si>
  <si>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</si>
  <si>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</si>
  <si>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</si>
  <si>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</si>
  <si>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</si>
  <si>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</si>
  <si>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</si>
  <si>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</si>
  <si>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</si>
  <si>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</si>
  <si>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</si>
  <si>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</si>
  <si>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</si>
  <si>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</si>
  <si>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</si>
  <si>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</si>
  <si>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</si>
  <si>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</si>
  <si>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</si>
  <si>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</si>
  <si>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</si>
  <si>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</si>
  <si>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</si>
  <si>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</si>
  <si>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</si>
  <si>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</si>
  <si>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</si>
  <si>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</si>
  <si>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</si>
  <si>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</si>
  <si>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</si>
  <si>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</si>
  <si>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</si>
  <si>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</si>
  <si>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</si>
  <si>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</si>
  <si>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</si>
  <si>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</si>
  <si>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</si>
  <si>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</si>
  <si>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</si>
  <si>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</si>
  <si>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</si>
  <si>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</si>
  <si>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</si>
  <si>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</si>
  <si>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</si>
  <si>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</si>
  <si>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</si>
  <si>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</si>
  <si>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</si>
  <si>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</si>
  <si>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</si>
  <si>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</si>
  <si>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</si>
  <si>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</si>
  <si>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</si>
  <si>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</si>
  <si>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</si>
  <si>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</si>
  <si>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</si>
  <si>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</si>
  <si>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</si>
  <si>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</si>
  <si>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</si>
  <si>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</si>
  <si>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</si>
  <si>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</si>
  <si>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</si>
  <si>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</si>
  <si>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</si>
  <si>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</si>
  <si>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</si>
  <si>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</si>
  <si>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</si>
  <si>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</si>
  <si>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</si>
  <si>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</si>
  <si>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</si>
  <si>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</si>
  <si>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</si>
  <si>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</si>
  <si>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</si>
  <si>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</si>
  <si>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</si>
  <si>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</si>
  <si>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</si>
  <si>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</si>
  <si>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</si>
  <si>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</si>
  <si>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</si>
  <si>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</si>
  <si>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</si>
  <si>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</si>
  <si>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</si>
  <si>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</si>
  <si>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</si>
  <si>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</si>
  <si>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</si>
  <si>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</si>
  <si>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</si>
  <si>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</si>
  <si>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</si>
  <si>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</si>
  <si>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</si>
  <si>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</si>
  <si>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</si>
  <si>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</si>
  <si>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</si>
  <si>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</si>
  <si>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</si>
  <si>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</si>
  <si>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</si>
  <si>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</si>
  <si>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</si>
  <si>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</si>
  <si>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</si>
  <si>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</si>
  <si>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</si>
  <si>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</si>
  <si>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</si>
  <si>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</si>
  <si>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</si>
  <si>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</si>
  <si>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</si>
  <si>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</si>
  <si>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</si>
  <si>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</si>
  <si>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</si>
  <si>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</si>
  <si>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</si>
  <si>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</si>
  <si>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</si>
  <si>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</si>
  <si>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</si>
  <si>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</si>
  <si>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</si>
  <si>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</si>
  <si>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</si>
  <si>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</si>
  <si>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</si>
  <si>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</si>
  <si>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</si>
  <si>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</si>
  <si>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</si>
  <si>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</si>
  <si>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</si>
  <si>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</si>
  <si>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</si>
  <si>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</si>
  <si>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</si>
  <si>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</si>
  <si>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</si>
  <si>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</si>
  <si>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</si>
  <si>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</si>
  <si>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</si>
  <si>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</si>
  <si>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</si>
  <si>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</si>
  <si>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</si>
  <si>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</si>
  <si>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</si>
  <si>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</si>
  <si>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</si>
  <si>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</si>
  <si>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</si>
  <si>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</si>
  <si>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</si>
  <si>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</si>
  <si>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</si>
  <si>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</si>
  <si>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</si>
  <si>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</si>
  <si>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</si>
  <si>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</si>
  <si>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</si>
  <si>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</si>
  <si>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</si>
  <si>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</si>
  <si>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</si>
  <si>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</si>
  <si>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</si>
  <si>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</si>
  <si>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</si>
  <si>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</si>
  <si>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</si>
  <si>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</si>
  <si>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</si>
  <si>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</si>
  <si>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</si>
  <si>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</si>
  <si>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</si>
  <si>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</si>
  <si>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</si>
  <si>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</si>
  <si>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</si>
  <si>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</si>
  <si>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</si>
  <si>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</si>
  <si>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</si>
  <si>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</si>
  <si>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</si>
  <si>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</si>
  <si>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</si>
  <si>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</si>
  <si>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</si>
  <si>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</si>
  <si>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</si>
  <si>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</si>
  <si>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</si>
  <si>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</si>
  <si>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</si>
  <si>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</si>
  <si>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</si>
  <si>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</si>
  <si>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</si>
  <si>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</si>
  <si>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</si>
  <si>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</si>
  <si>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</si>
  <si>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</si>
  <si>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</si>
  <si>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</si>
  <si>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</si>
  <si>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</si>
  <si>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</si>
  <si>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</si>
  <si>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</si>
  <si>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</si>
  <si>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</si>
  <si>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</si>
  <si>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</si>
  <si>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</si>
  <si>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</si>
  <si>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</si>
  <si>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</si>
  <si>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</si>
  <si>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</si>
  <si>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</si>
  <si>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</si>
  <si>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</si>
  <si>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</si>
  <si>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</si>
  <si>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</si>
  <si>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</si>
  <si>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</si>
  <si>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</si>
  <si>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</si>
  <si>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</si>
  <si>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</si>
  <si>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</si>
  <si>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</si>
  <si>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</si>
  <si>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</si>
  <si>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</si>
  <si>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</si>
  <si>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</si>
  <si>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</si>
  <si>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</si>
  <si>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</si>
  <si>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</si>
  <si>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</si>
  <si>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</si>
  <si>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</si>
  <si>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</si>
  <si>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</si>
  <si>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</si>
  <si>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</si>
  <si>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</si>
  <si>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</si>
  <si>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</si>
  <si>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</si>
  <si>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</si>
  <si>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</si>
  <si>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</si>
  <si>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</si>
  <si>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</si>
  <si>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</si>
  <si>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</si>
  <si>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</si>
  <si>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</si>
  <si>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</si>
  <si>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</si>
  <si>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</si>
  <si>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</si>
  <si>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</si>
  <si>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</si>
  <si>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</si>
  <si>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</si>
  <si>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</si>
  <si>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</si>
  <si>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</si>
  <si>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</si>
  <si>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</si>
  <si>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</si>
  <si>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</si>
  <si>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</si>
  <si>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</si>
  <si>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</si>
  <si>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</si>
  <si>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</si>
  <si>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</si>
  <si>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</si>
  <si>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</si>
  <si>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</si>
  <si>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</si>
  <si>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</si>
  <si>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</si>
  <si>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</si>
  <si>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</si>
  <si>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</si>
  <si>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</si>
  <si>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</si>
  <si>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</si>
  <si>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</si>
  <si>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</si>
  <si>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</si>
  <si>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</si>
  <si>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</si>
  <si>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</si>
  <si>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</si>
  <si>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</si>
  <si>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</si>
  <si>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</si>
  <si>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</si>
  <si>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</si>
  <si>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</si>
  <si>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</si>
  <si>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</si>
  <si>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</si>
  <si>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</si>
  <si>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</si>
  <si>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</si>
  <si>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</si>
  <si>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</si>
  <si>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</si>
  <si>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</si>
  <si>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</si>
  <si>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</si>
  <si>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</si>
  <si>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</si>
  <si>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</si>
  <si>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</si>
  <si>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</si>
  <si>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</si>
  <si>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</si>
  <si>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</si>
  <si>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</si>
  <si>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</si>
  <si>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</si>
  <si>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</si>
  <si>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</si>
  <si>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</si>
  <si>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</si>
  <si>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</si>
  <si>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</si>
  <si>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</si>
  <si>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</si>
  <si>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</si>
  <si>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</si>
  <si>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</si>
  <si>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</si>
  <si>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</si>
  <si>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</si>
  <si>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</si>
  <si>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</si>
  <si>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</si>
  <si>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</si>
  <si>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</si>
  <si>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</si>
  <si>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</si>
  <si>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</si>
  <si>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</si>
  <si>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</si>
  <si>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</si>
  <si>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</si>
  <si>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</si>
  <si>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</si>
  <si>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</si>
  <si>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</si>
  <si>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</si>
  <si>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</si>
  <si>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</si>
  <si>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</si>
  <si>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</si>
  <si>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</si>
  <si>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</si>
  <si>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</si>
  <si>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</si>
  <si>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</si>
  <si>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</si>
  <si>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</si>
  <si>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</si>
  <si>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</si>
  <si>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</si>
  <si>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</si>
  <si>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</si>
  <si>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</si>
  <si>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</si>
  <si>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</si>
  <si>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</si>
  <si>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</si>
  <si>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</si>
  <si>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</si>
  <si>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</si>
  <si>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</si>
  <si>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</si>
  <si>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</si>
  <si>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</si>
  <si>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</si>
  <si>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</si>
  <si>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</si>
  <si>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</si>
  <si>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</si>
  <si>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</si>
  <si>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</si>
  <si>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</si>
  <si>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</si>
  <si>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</si>
  <si>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</si>
  <si>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</si>
  <si>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</si>
  <si>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</si>
  <si>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</si>
  <si>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</si>
  <si>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</si>
  <si>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</si>
  <si>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</si>
  <si>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</si>
  <si>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</si>
  <si>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</si>
  <si>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</si>
  <si>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</si>
  <si>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</si>
  <si>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</si>
  <si>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</si>
  <si>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</si>
  <si>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</si>
  <si>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</si>
  <si>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</si>
  <si>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</si>
  <si>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</si>
  <si>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</si>
  <si>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</si>
  <si>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</si>
  <si>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</si>
  <si>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</si>
  <si>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</si>
  <si>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</si>
  <si>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</si>
  <si>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</si>
  <si>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</si>
  <si>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</si>
  <si>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</si>
  <si>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</si>
  <si>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</si>
  <si>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</si>
  <si>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</si>
  <si>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</si>
  <si>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</si>
  <si>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</si>
  <si>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</si>
  <si>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</si>
  <si>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</si>
  <si>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</si>
  <si>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</si>
  <si>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</si>
  <si>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</si>
  <si>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</si>
  <si>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</si>
  <si>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</si>
  <si>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</si>
  <si>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</si>
  <si>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</si>
  <si>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</si>
  <si>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</si>
  <si>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</si>
  <si>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</si>
  <si>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</si>
  <si>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</si>
  <si>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</si>
  <si>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</si>
  <si>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</si>
  <si>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</si>
  <si>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</si>
  <si>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</si>
  <si>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</si>
  <si>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</si>
  <si>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</si>
  <si>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</si>
  <si>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</si>
  <si>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</si>
  <si>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</si>
  <si>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</si>
  <si>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</si>
  <si>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</si>
  <si>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</si>
  <si>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</si>
  <si>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</si>
  <si>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</si>
  <si>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</si>
  <si>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</si>
  <si>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</si>
  <si>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</si>
  <si>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</si>
  <si>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</si>
  <si>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</si>
  <si>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</si>
  <si>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</si>
  <si>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</si>
  <si>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</si>
  <si>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</si>
  <si>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</si>
  <si>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</si>
  <si>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</si>
  <si>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</si>
  <si>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</si>
  <si>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</si>
  <si>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</si>
  <si>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</si>
  <si>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</si>
  <si>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</si>
  <si>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</si>
  <si>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</si>
  <si>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</si>
  <si>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</si>
  <si>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</si>
  <si>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</si>
  <si>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</si>
  <si>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</si>
  <si>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</si>
  <si>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</si>
  <si>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</si>
  <si>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</si>
  <si>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</si>
  <si>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</si>
  <si>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</si>
  <si>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</si>
  <si>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</si>
  <si>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</si>
  <si>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</si>
  <si>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</si>
  <si>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</si>
  <si>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</si>
  <si>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</si>
  <si>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</si>
  <si>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</si>
  <si>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</si>
  <si>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</si>
  <si>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</si>
  <si>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</si>
  <si>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</si>
  <si>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</si>
  <si>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</si>
  <si>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</si>
  <si>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</si>
  <si>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</si>
  <si>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</si>
  <si>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</si>
  <si>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</si>
  <si>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</si>
  <si>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</si>
  <si>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</si>
  <si>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</si>
  <si>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</si>
  <si>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</si>
  <si>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</si>
  <si>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</si>
  <si>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</si>
  <si>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</si>
  <si>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</si>
  <si>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</si>
  <si>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</si>
  <si>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</si>
  <si>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</si>
  <si>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</si>
  <si>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</si>
  <si>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</si>
  <si>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</si>
  <si>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</si>
  <si>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</si>
  <si>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</si>
  <si>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</si>
  <si>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</si>
  <si>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</si>
  <si>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</si>
  <si>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</si>
  <si>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</si>
  <si>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</si>
  <si>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</si>
  <si>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</si>
  <si>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</si>
  <si>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</si>
  <si>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</si>
  <si>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</si>
  <si>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</si>
  <si>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</si>
  <si>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</si>
  <si>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</si>
  <si>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</si>
  <si>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</si>
  <si>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</si>
  <si>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</si>
  <si>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</si>
  <si>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</si>
  <si>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</si>
  <si>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</si>
  <si>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</si>
  <si>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</si>
  <si>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</si>
  <si>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</si>
  <si>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</si>
  <si>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</si>
  <si>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</si>
  <si>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</si>
  <si>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</si>
  <si>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</si>
  <si>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</si>
  <si>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</si>
  <si>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</si>
  <si>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</si>
  <si>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</si>
  <si>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</si>
  <si>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</si>
  <si>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</si>
  <si>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</si>
  <si>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</si>
  <si>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</si>
  <si>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</si>
  <si>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</si>
  <si>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</si>
  <si>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</si>
  <si>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</si>
  <si>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</si>
  <si>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</si>
  <si>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</si>
  <si>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</si>
  <si>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</si>
  <si>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</si>
  <si>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</si>
  <si>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</si>
  <si>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</si>
  <si>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</si>
  <si>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</si>
  <si>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</si>
  <si>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</si>
  <si>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</si>
  <si>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</si>
  <si>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</si>
  <si>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</si>
  <si>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</si>
  <si>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</si>
  <si>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</si>
  <si>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</si>
  <si>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</si>
  <si>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</si>
  <si>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</si>
  <si>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</si>
  <si>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</si>
  <si>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</si>
  <si>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</si>
  <si>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</si>
  <si>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</si>
  <si>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</si>
  <si>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</si>
  <si>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</si>
  <si>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</si>
  <si>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</si>
  <si>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</si>
  <si>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</si>
  <si>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</si>
  <si>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</si>
  <si>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</si>
  <si>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</si>
  <si>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</si>
  <si>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</si>
  <si>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</si>
  <si>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</si>
  <si>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</si>
  <si>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</si>
  <si>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</si>
  <si>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</si>
  <si>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</si>
  <si>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</si>
  <si>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</si>
  <si>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</si>
  <si>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</si>
  <si>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</si>
  <si>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</si>
  <si>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</si>
  <si>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</si>
  <si>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</si>
  <si>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</si>
  <si>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</si>
  <si>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</si>
  <si>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</si>
  <si>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</si>
  <si>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</si>
  <si>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</si>
  <si>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</si>
  <si>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</si>
  <si>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</si>
  <si>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</si>
  <si>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</si>
  <si>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</si>
  <si>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</si>
  <si>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</si>
  <si>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</si>
  <si>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</si>
  <si>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</si>
  <si>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</si>
  <si>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</si>
  <si>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</si>
  <si>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</si>
  <si>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</si>
  <si>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</si>
  <si>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</si>
  <si>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</si>
  <si>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</si>
  <si>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</si>
  <si>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</si>
  <si>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</si>
  <si>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</si>
  <si>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</si>
  <si>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</si>
  <si>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</si>
  <si>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</si>
  <si>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</si>
  <si>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</si>
  <si>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</si>
  <si>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</si>
  <si>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</si>
  <si>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</si>
  <si>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</si>
  <si>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</si>
  <si>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</si>
  <si>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</si>
  <si>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</si>
  <si>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</si>
  <si>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</si>
  <si>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</si>
  <si>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</si>
  <si>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</si>
  <si>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</si>
  <si>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</si>
  <si>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</si>
  <si>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</si>
  <si>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</si>
  <si>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</si>
  <si>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</si>
  <si>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</si>
  <si>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</si>
  <si>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</si>
  <si>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</si>
  <si>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</si>
  <si>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</si>
  <si>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</si>
  <si>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</si>
  <si>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</si>
  <si>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</si>
  <si>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</si>
  <si>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</si>
  <si>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</si>
  <si>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</si>
  <si>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</si>
  <si>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</si>
  <si>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</si>
  <si>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</si>
  <si>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</si>
  <si>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</si>
  <si>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</si>
  <si>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</si>
  <si>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</si>
  <si>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</si>
  <si>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</si>
  <si>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</si>
  <si>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</si>
  <si>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</si>
  <si>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</si>
  <si>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</si>
  <si>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</si>
  <si>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</si>
  <si>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</si>
  <si>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</si>
  <si>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</si>
  <si>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</si>
  <si>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</si>
  <si>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</si>
  <si>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</si>
  <si>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</si>
  <si>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</si>
  <si>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</si>
  <si>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</si>
  <si>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</si>
  <si>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</si>
  <si>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</si>
  <si>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</si>
  <si>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</si>
  <si>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</si>
  <si>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</si>
  <si>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</si>
  <si>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</si>
  <si>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</si>
  <si>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</si>
  <si>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</si>
  <si>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</si>
  <si>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</si>
  <si>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</si>
  <si>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</si>
  <si>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</si>
  <si>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</si>
  <si>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</si>
  <si>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</si>
  <si>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</si>
  <si>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</si>
  <si>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</si>
  <si>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</si>
  <si>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</si>
  <si>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</si>
  <si>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</si>
  <si>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</si>
  <si>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</si>
  <si>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</si>
  <si>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</si>
  <si>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</si>
  <si>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</si>
  <si>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</si>
  <si>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</si>
  <si>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</si>
  <si>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</si>
  <si>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</si>
  <si>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</si>
  <si>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</si>
  <si>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</si>
  <si>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</si>
  <si>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</si>
  <si>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</si>
  <si>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</si>
  <si>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</si>
  <si>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</si>
  <si>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</si>
  <si>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</si>
  <si>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</si>
  <si>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</si>
  <si>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</si>
  <si>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</si>
  <si>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</si>
  <si>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</si>
  <si>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</si>
  <si>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</si>
  <si>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</si>
  <si>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</si>
  <si>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</si>
  <si>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</si>
  <si>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</si>
  <si>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</si>
  <si>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</si>
  <si>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</si>
  <si>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</si>
  <si>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</si>
  <si>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</si>
  <si>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</si>
  <si>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</si>
  <si>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</si>
  <si>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</si>
  <si>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</si>
  <si>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</si>
  <si>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</si>
  <si>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</si>
  <si>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</si>
  <si>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</si>
  <si>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</si>
  <si>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</si>
  <si>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</si>
  <si>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</si>
  <si>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</si>
  <si>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</si>
  <si>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</si>
  <si>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</si>
  <si>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</si>
  <si>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</si>
  <si>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</si>
  <si>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</si>
  <si>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</si>
  <si>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</si>
  <si>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</si>
  <si>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</si>
  <si>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</si>
  <si>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</si>
  <si>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</si>
  <si>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</si>
  <si>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</si>
  <si>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</si>
  <si>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</si>
  <si>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</si>
  <si>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</si>
  <si>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</si>
  <si>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</si>
  <si>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</si>
  <si>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</si>
  <si>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</si>
  <si>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</si>
  <si>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</si>
  <si>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</si>
  <si>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</si>
  <si>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</si>
  <si>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</si>
  <si>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</si>
  <si>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</si>
  <si>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</si>
  <si>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</si>
  <si>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</si>
  <si>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</si>
  <si>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</si>
  <si>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</si>
  <si>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</si>
  <si>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</si>
  <si>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</si>
  <si>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</si>
  <si>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</si>
  <si>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</si>
  <si>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</si>
  <si>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</si>
  <si>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</si>
  <si>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</si>
  <si>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</si>
  <si>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</si>
  <si>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</si>
  <si>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</si>
  <si>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</si>
  <si>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</si>
  <si>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</si>
  <si>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</si>
  <si>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</si>
  <si>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</si>
  <si>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</si>
  <si>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</si>
  <si>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</si>
  <si>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</si>
  <si>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</si>
  <si>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</si>
  <si>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</si>
  <si>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</si>
  <si>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</si>
  <si>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</si>
  <si>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</si>
  <si>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</si>
  <si>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</si>
  <si>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</si>
  <si>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</si>
  <si>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</si>
  <si>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</si>
  <si>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</si>
  <si>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</si>
  <si>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</si>
  <si>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</si>
  <si>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</si>
  <si>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</si>
  <si>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</si>
  <si>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</si>
  <si>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</si>
  <si>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</si>
  <si>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</si>
  <si>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</si>
  <si>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</si>
  <si>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</si>
  <si>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</si>
  <si>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</si>
  <si>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</si>
  <si>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</si>
  <si>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</si>
  <si>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</si>
  <si>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</si>
  <si>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</si>
  <si>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</si>
  <si>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</si>
  <si>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</si>
  <si>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</si>
  <si>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</si>
  <si>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</si>
  <si>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</si>
  <si>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</si>
  <si>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</si>
  <si>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</si>
  <si>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</si>
  <si>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</si>
  <si>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</si>
  <si>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</si>
  <si>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</si>
  <si>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</si>
  <si>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</si>
  <si>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</si>
  <si>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</si>
  <si>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</si>
  <si>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</si>
  <si>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</si>
  <si>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</si>
  <si>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</si>
  <si>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</si>
  <si>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</si>
  <si>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</si>
  <si>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</si>
  <si>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</si>
  <si>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</si>
  <si>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</si>
  <si>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</si>
  <si>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</si>
  <si>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</si>
  <si>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</si>
  <si>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</si>
  <si>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</si>
  <si>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</si>
  <si>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</si>
  <si>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</si>
  <si>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</si>
  <si>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</si>
  <si>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</si>
  <si>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</si>
  <si>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</si>
  <si>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</si>
  <si>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</si>
  <si>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</si>
  <si>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</si>
  <si>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</si>
  <si>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</si>
  <si>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</si>
  <si>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</si>
  <si>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</si>
  <si>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</si>
  <si>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</si>
  <si>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</si>
  <si>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</si>
  <si>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</si>
  <si>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</si>
  <si>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</si>
  <si>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</si>
  <si>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</si>
  <si>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</si>
  <si>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</si>
  <si>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</si>
  <si>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</si>
  <si>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</si>
  <si>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</si>
  <si>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</si>
  <si>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</si>
  <si>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</si>
  <si>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</si>
  <si>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</si>
  <si>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</si>
  <si>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</si>
  <si>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</si>
  <si>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</si>
  <si>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</si>
  <si>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</si>
  <si>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</si>
  <si>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</si>
  <si>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</si>
  <si>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</si>
  <si>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</si>
  <si>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</si>
  <si>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</si>
  <si>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</si>
  <si>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</si>
  <si>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</si>
  <si>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</si>
  <si>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</si>
  <si>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</si>
  <si>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</si>
  <si>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</si>
  <si>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</si>
  <si>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</si>
  <si>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</si>
  <si>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</si>
  <si>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</si>
  <si>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</si>
  <si>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</si>
  <si>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</si>
  <si>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</si>
  <si>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</si>
  <si>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</si>
  <si>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</si>
  <si>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</si>
  <si>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</si>
  <si>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</si>
  <si>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</si>
  <si>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</si>
  <si>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</si>
  <si>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</si>
  <si>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</si>
  <si>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</si>
  <si>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</si>
  <si>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</si>
  <si>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</si>
  <si>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</si>
  <si>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</si>
  <si>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</si>
  <si>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</si>
  <si>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</si>
  <si>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</si>
  <si>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</si>
  <si>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</si>
  <si>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</si>
  <si>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</si>
  <si>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</si>
  <si>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</si>
  <si>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</si>
  <si>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</si>
  <si>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</si>
  <si>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</si>
  <si>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</si>
  <si>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</si>
  <si>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</si>
  <si>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</si>
  <si>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</si>
  <si>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</si>
  <si>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</si>
  <si>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</si>
  <si>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</si>
  <si>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</si>
  <si>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</si>
  <si>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</si>
  <si>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</si>
  <si>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</si>
  <si>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</si>
  <si>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</si>
  <si>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</si>
  <si>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</si>
  <si>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</si>
  <si>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</si>
  <si>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</si>
  <si>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</si>
  <si>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</si>
  <si>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</si>
  <si>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</si>
  <si>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</si>
  <si>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</si>
  <si>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</si>
  <si>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</si>
  <si>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</si>
  <si>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</si>
  <si>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</si>
  <si>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</si>
  <si>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</si>
  <si>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</si>
  <si>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</si>
  <si>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</si>
  <si>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</si>
  <si>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</si>
  <si>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</si>
  <si>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</si>
  <si>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</si>
  <si>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</si>
  <si>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</si>
  <si>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</si>
  <si>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</si>
  <si>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</si>
  <si>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</si>
  <si>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</si>
  <si>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</si>
  <si>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</si>
  <si>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</si>
  <si>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</si>
  <si>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</si>
  <si>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</si>
  <si>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</si>
  <si>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</si>
  <si>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</si>
  <si>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</si>
  <si>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</si>
  <si>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</si>
  <si>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</si>
  <si>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</si>
  <si>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</si>
  <si>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</si>
  <si>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</si>
  <si>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</si>
  <si>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</si>
  <si>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</si>
  <si>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</si>
  <si>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</si>
  <si>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</si>
  <si>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</si>
  <si>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</si>
  <si>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</si>
  <si>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</si>
  <si>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</si>
  <si>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</si>
  <si>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</si>
  <si>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</si>
  <si>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</si>
  <si>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</si>
  <si>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</si>
  <si>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</si>
  <si>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</si>
  <si>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</si>
  <si>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</si>
  <si>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</si>
  <si>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</si>
  <si>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</si>
  <si>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</si>
  <si>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</si>
  <si>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</si>
  <si>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</si>
  <si>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</si>
  <si>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</si>
  <si>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</si>
  <si>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</si>
  <si>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</si>
  <si>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</si>
  <si>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</si>
  <si>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</si>
  <si>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</si>
  <si>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</si>
  <si>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</si>
  <si>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</si>
  <si>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</si>
  <si>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</si>
  <si>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</si>
  <si>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</si>
  <si>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</si>
  <si>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</si>
  <si>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</si>
  <si>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</si>
  <si>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</si>
  <si>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</si>
  <si>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</si>
  <si>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</si>
  <si>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</si>
  <si>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</si>
  <si>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</si>
  <si>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</si>
  <si>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</si>
  <si>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</si>
  <si>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</si>
  <si>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</si>
  <si>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</si>
  <si>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</si>
  <si>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</si>
  <si>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</si>
  <si>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</si>
  <si>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</si>
  <si>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</si>
  <si>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</si>
  <si>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</si>
  <si>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</si>
  <si>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</si>
  <si>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</si>
  <si>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</si>
  <si>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</si>
  <si>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</si>
  <si>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</si>
  <si>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</si>
  <si>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</si>
  <si>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</si>
  <si>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</si>
  <si>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</si>
  <si>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</si>
  <si>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</si>
  <si>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</si>
  <si>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</si>
  <si>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</si>
  <si>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</si>
  <si>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</si>
  <si>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</si>
  <si>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</si>
  <si>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</si>
  <si>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</si>
  <si>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</si>
  <si>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</si>
  <si>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</si>
  <si>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</si>
  <si>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</si>
  <si>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</si>
  <si>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</si>
  <si>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</si>
  <si>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</si>
  <si>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</si>
  <si>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</si>
  <si>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</si>
  <si>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</si>
  <si>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</si>
  <si>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</si>
  <si>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</si>
  <si>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</si>
  <si>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</si>
  <si>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</si>
  <si>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</si>
  <si>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</si>
  <si>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</si>
  <si>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</si>
  <si>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</si>
  <si>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</si>
  <si>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</si>
  <si>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</si>
  <si>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</si>
  <si>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</si>
  <si>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</si>
  <si>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</si>
  <si>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</si>
  <si>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</si>
  <si>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</si>
  <si>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</si>
  <si>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</si>
  <si>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</si>
  <si>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</si>
  <si>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</si>
  <si>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</si>
  <si>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</si>
  <si>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</si>
  <si>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</si>
  <si>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</si>
  <si>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</si>
  <si>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</si>
  <si>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</si>
  <si>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</si>
  <si>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</si>
  <si>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</si>
  <si>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</si>
  <si>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</si>
  <si>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</si>
  <si>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</si>
  <si>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</si>
  <si>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</si>
  <si>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</si>
  <si>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</si>
  <si>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</si>
  <si>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</si>
  <si>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</si>
  <si>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</si>
  <si>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</si>
  <si>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</si>
  <si>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</si>
  <si>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</si>
  <si>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</si>
  <si>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</si>
  <si>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</si>
  <si>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</si>
  <si>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</si>
  <si>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</si>
  <si>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</si>
  <si>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</si>
  <si>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</si>
  <si>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</si>
  <si>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</si>
  <si>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</si>
  <si>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</si>
  <si>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</si>
  <si>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</si>
  <si>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</si>
  <si>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</si>
  <si>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</si>
  <si>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</si>
  <si>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</si>
  <si>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</si>
  <si>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</si>
  <si>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</si>
  <si>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</si>
  <si>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</si>
  <si>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</si>
  <si>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</si>
  <si>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</si>
  <si>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</si>
  <si>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</si>
  <si>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</si>
  <si>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</si>
  <si>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</si>
  <si>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</si>
  <si>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</si>
  <si>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</si>
  <si>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</si>
  <si>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</si>
  <si>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</si>
  <si>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</si>
  <si>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</si>
  <si>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</si>
  <si>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</si>
  <si>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</si>
  <si>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</si>
  <si>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</si>
  <si>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</si>
  <si>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</si>
  <si>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</si>
  <si>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</si>
  <si>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</si>
  <si>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</si>
  <si>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</si>
  <si>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</si>
  <si>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</si>
  <si>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</si>
  <si>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</si>
  <si>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</si>
  <si>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</si>
  <si>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</si>
  <si>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</si>
  <si>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</si>
  <si>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</si>
  <si>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</si>
  <si>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</si>
  <si>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</si>
  <si>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</si>
  <si>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</si>
  <si>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</si>
  <si>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</si>
  <si>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</si>
  <si>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</si>
  <si>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</si>
  <si>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</si>
  <si>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</si>
  <si>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</si>
  <si>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</si>
  <si>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</si>
  <si>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</si>
  <si>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</si>
  <si>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</si>
  <si>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</si>
  <si>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</si>
  <si>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</si>
  <si>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</si>
  <si>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</si>
  <si>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</si>
  <si>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</si>
  <si>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</si>
  <si>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</si>
  <si>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</si>
  <si>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</si>
  <si>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</si>
  <si>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</si>
  <si>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</si>
  <si>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</si>
  <si>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</si>
  <si>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</si>
  <si>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</si>
  <si>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</si>
  <si>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</si>
  <si>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</si>
  <si>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</si>
  <si>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</si>
  <si>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</si>
  <si>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</si>
  <si>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</si>
  <si>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</si>
  <si>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</si>
  <si>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</si>
  <si>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</si>
  <si>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</si>
  <si>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</si>
  <si>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</si>
  <si>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</si>
  <si>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</si>
  <si>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</si>
  <si>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</si>
  <si>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</si>
  <si>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</si>
  <si>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</si>
  <si>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</si>
  <si>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</si>
  <si>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</si>
  <si>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</si>
  <si>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</si>
  <si>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</si>
  <si>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</si>
  <si>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</si>
  <si>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</si>
  <si>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</si>
  <si>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</si>
  <si>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</si>
  <si>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</si>
  <si>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</si>
  <si>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</si>
  <si>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</si>
  <si>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</si>
  <si>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</si>
  <si>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</si>
  <si>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</si>
  <si>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</si>
  <si>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</si>
  <si>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</si>
  <si>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</si>
  <si>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</si>
  <si>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</si>
  <si>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</si>
  <si>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</si>
  <si>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</si>
  <si>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</si>
  <si>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</si>
  <si>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</si>
  <si>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</si>
  <si>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</si>
  <si>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</si>
  <si>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</si>
  <si>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</si>
  <si>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</si>
  <si>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</si>
  <si>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</si>
  <si>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</si>
  <si>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</si>
  <si>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</si>
  <si>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</si>
  <si>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</si>
  <si>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</si>
  <si>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</si>
  <si>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</si>
  <si>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</si>
  <si>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</si>
  <si>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</si>
  <si>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</si>
  <si>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</si>
  <si>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</si>
  <si>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</si>
  <si>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</si>
  <si>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</si>
  <si>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</si>
  <si>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</si>
  <si>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</si>
  <si>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</si>
  <si>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</si>
  <si>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</si>
  <si>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</si>
  <si>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</si>
  <si>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</si>
  <si>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</si>
  <si>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</si>
  <si>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</si>
  <si>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</si>
  <si>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</si>
  <si>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</si>
  <si>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</si>
  <si>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</si>
  <si>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</si>
  <si>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</si>
  <si>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</si>
  <si>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</si>
  <si>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</si>
  <si>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</si>
  <si>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</si>
  <si>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</si>
  <si>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</si>
  <si>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</si>
  <si>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</si>
  <si>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</si>
  <si>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</si>
  <si>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</si>
  <si>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</si>
  <si>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</si>
  <si>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</si>
  <si>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</si>
  <si>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</si>
  <si>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</si>
  <si>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</si>
  <si>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</si>
  <si>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</si>
  <si>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</si>
  <si>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</si>
  <si>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</si>
  <si>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</si>
  <si>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</si>
  <si>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</si>
  <si>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</si>
  <si>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</si>
  <si>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</si>
  <si>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</si>
  <si>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</si>
  <si>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</si>
  <si>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</si>
  <si>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</si>
  <si>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</si>
  <si>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</si>
  <si>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</si>
  <si>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</si>
  <si>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</si>
  <si>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</si>
  <si>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</si>
  <si>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</si>
  <si>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</si>
  <si>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</si>
  <si>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</si>
  <si>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</si>
  <si>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</si>
  <si>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</si>
  <si>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</si>
  <si>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</si>
  <si>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</si>
  <si>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</si>
  <si>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</si>
  <si>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</si>
  <si>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</si>
  <si>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</si>
  <si>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</si>
  <si>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</si>
  <si>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</si>
  <si>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</si>
  <si>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</si>
  <si>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</si>
  <si>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</si>
  <si>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</si>
  <si>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</si>
  <si>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</si>
  <si>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</si>
  <si>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</si>
  <si>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</si>
  <si>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</si>
  <si>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</si>
  <si>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</si>
  <si>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</si>
  <si>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</si>
  <si>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</si>
  <si>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</si>
  <si>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</si>
  <si>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</si>
  <si>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</si>
  <si>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</si>
  <si>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</si>
  <si>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</si>
  <si>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</si>
  <si>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</si>
  <si>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</si>
  <si>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</si>
  <si>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</si>
  <si>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</si>
  <si>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</si>
  <si>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</si>
  <si>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</si>
  <si>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</si>
  <si>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</si>
  <si>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</si>
  <si>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</si>
  <si>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</si>
  <si>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</si>
  <si>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</si>
  <si>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</si>
  <si>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</si>
  <si>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</si>
  <si>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</si>
  <si>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</si>
  <si>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</si>
  <si>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</si>
  <si>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</si>
  <si>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</si>
  <si>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</si>
  <si>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</si>
  <si>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</si>
  <si>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</si>
  <si>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</si>
  <si>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</si>
  <si>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</si>
  <si>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</si>
  <si>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</si>
  <si>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</si>
  <si>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</si>
  <si>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</si>
  <si>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</si>
  <si>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</si>
  <si>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</si>
  <si>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</si>
  <si>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</si>
  <si>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</si>
  <si>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</si>
  <si>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</si>
  <si>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</si>
  <si>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</si>
  <si>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</si>
  <si>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</si>
  <si>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</si>
  <si>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</si>
  <si>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</si>
  <si>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</si>
  <si>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</si>
  <si>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</si>
  <si>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</si>
  <si>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</si>
  <si>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</si>
  <si>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</si>
  <si>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</si>
  <si>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</si>
  <si>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</si>
  <si>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</si>
  <si>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</si>
  <si>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</si>
  <si>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</si>
  <si>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</si>
  <si>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</si>
  <si>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</si>
  <si>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</si>
  <si>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</si>
  <si>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</si>
  <si>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</si>
  <si>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</si>
  <si>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</si>
  <si>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</si>
  <si>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</si>
  <si>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</si>
  <si>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</si>
  <si>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</si>
  <si>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</si>
  <si>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</si>
  <si>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</si>
  <si>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</si>
  <si>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</si>
  <si>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</si>
  <si>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</si>
  <si>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</si>
  <si>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</si>
  <si>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</si>
  <si>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</si>
  <si>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</si>
  <si>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</si>
  <si>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</si>
  <si>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</si>
  <si>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</si>
  <si>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</si>
  <si>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</si>
  <si>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</si>
  <si>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</si>
  <si>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</si>
  <si>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</si>
  <si>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</si>
  <si>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</si>
  <si>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</si>
  <si>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</si>
  <si>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</si>
  <si>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</si>
  <si>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</si>
  <si>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</si>
  <si>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</si>
  <si>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</si>
  <si>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</si>
  <si>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</si>
  <si>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</si>
  <si>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</si>
  <si>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</si>
  <si>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</si>
  <si>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</si>
  <si>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</si>
  <si>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</si>
  <si>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</si>
  <si>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</si>
  <si>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</si>
  <si>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</si>
  <si>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</si>
  <si>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</si>
  <si>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</si>
  <si>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</si>
  <si>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</si>
  <si>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</si>
  <si>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</si>
  <si>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</si>
  <si>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</si>
  <si>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</si>
  <si>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</si>
  <si>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</si>
  <si>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</si>
  <si>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</si>
  <si>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</si>
  <si>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</si>
  <si>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</si>
  <si>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</si>
  <si>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</si>
  <si>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</si>
  <si>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</si>
  <si>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</si>
  <si>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</si>
  <si>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</si>
  <si>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</si>
  <si>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</si>
  <si>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</si>
  <si>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</si>
  <si>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</si>
  <si>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</si>
  <si>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</si>
  <si>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</si>
  <si>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</si>
  <si>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</si>
  <si>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</si>
  <si>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</si>
  <si>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</si>
  <si>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</si>
  <si>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</si>
  <si>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</si>
  <si>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</si>
  <si>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</si>
  <si>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</si>
  <si>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</si>
  <si>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</si>
  <si>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</si>
  <si>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</si>
  <si>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</si>
  <si>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</si>
  <si>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</si>
  <si>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</si>
  <si>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</si>
  <si>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</si>
  <si>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</si>
  <si>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</si>
  <si>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</si>
  <si>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</si>
  <si>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</si>
  <si>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</si>
  <si>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</si>
  <si>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</si>
  <si>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</si>
  <si>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</si>
  <si>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</si>
  <si>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</si>
  <si>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</si>
  <si>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</si>
  <si>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</si>
  <si>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</si>
  <si>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</si>
  <si>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</si>
  <si>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</si>
  <si>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</si>
  <si>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</si>
  <si>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</si>
  <si>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</si>
  <si>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</si>
  <si>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</si>
  <si>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</si>
  <si>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</si>
  <si>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</si>
  <si>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</si>
  <si>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</si>
  <si>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</si>
  <si>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</si>
  <si>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</si>
  <si>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</si>
  <si>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</si>
  <si>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</si>
  <si>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</si>
  <si>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</si>
  <si>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</si>
  <si>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</si>
  <si>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</si>
  <si>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</si>
  <si>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</si>
  <si>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</si>
  <si>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</si>
  <si>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</si>
  <si>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</si>
  <si>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</si>
  <si>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</si>
  <si>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</si>
  <si>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</si>
  <si>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</si>
  <si>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</si>
  <si>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</si>
  <si>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</si>
  <si>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</si>
  <si>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</si>
  <si>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</si>
  <si>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</si>
  <si>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</si>
  <si>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</si>
  <si>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</si>
  <si>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</si>
  <si>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</si>
  <si>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</si>
  <si>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</si>
  <si>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</si>
  <si>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</si>
  <si>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</si>
  <si>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</si>
  <si>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</si>
  <si>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</si>
  <si>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</si>
  <si>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</si>
  <si>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</si>
  <si>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</si>
  <si>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</si>
  <si>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</si>
  <si>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</si>
  <si>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</si>
  <si>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</si>
  <si>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</si>
  <si>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</si>
  <si>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</si>
  <si>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</si>
  <si>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</si>
  <si>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</si>
  <si>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</si>
  <si>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</si>
  <si>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</si>
  <si>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</si>
  <si>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</si>
  <si>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</si>
  <si>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</si>
  <si>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</si>
  <si>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</si>
  <si>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</si>
  <si>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</si>
  <si>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</si>
  <si>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</si>
  <si>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</si>
  <si>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</si>
  <si>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</si>
  <si>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</si>
  <si>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</si>
  <si>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</si>
  <si>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</si>
  <si>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</si>
  <si>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</si>
  <si>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</si>
  <si>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</si>
  <si>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</si>
  <si>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</si>
  <si>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</si>
  <si>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</si>
  <si>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</si>
  <si>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</si>
  <si>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</si>
  <si>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</si>
  <si>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</si>
  <si>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</si>
  <si>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</si>
  <si>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</si>
  <si>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</si>
  <si>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</si>
  <si>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</si>
  <si>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</si>
  <si>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</si>
  <si>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</si>
  <si>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</si>
  <si>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</si>
  <si>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</si>
  <si>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</si>
  <si>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</si>
  <si>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</si>
  <si>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</si>
  <si>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</si>
  <si>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</si>
  <si>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</si>
  <si>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</si>
  <si>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</si>
  <si>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</si>
  <si>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</si>
  <si>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</si>
  <si>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</si>
  <si>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</si>
  <si>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</si>
  <si>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</si>
  <si>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</si>
  <si>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</si>
  <si>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</si>
  <si>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</si>
  <si>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</si>
  <si>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</si>
  <si>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</si>
  <si>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</si>
  <si>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</si>
  <si>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</si>
  <si>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</si>
  <si>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</si>
  <si>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</si>
  <si>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</si>
  <si>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</si>
  <si>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</si>
  <si>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</si>
  <si>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</si>
  <si>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</si>
  <si>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</si>
  <si>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</si>
  <si>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</si>
  <si>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</si>
  <si>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</si>
  <si>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</si>
  <si>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</si>
  <si>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</si>
  <si>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</si>
  <si>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</si>
  <si>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</si>
  <si>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</si>
  <si>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</si>
  <si>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</si>
  <si>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</si>
  <si>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</si>
  <si>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</si>
  <si>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</si>
  <si>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</si>
  <si>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</si>
  <si>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</si>
  <si>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</si>
  <si>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</si>
  <si>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</si>
  <si>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</si>
  <si>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</si>
  <si>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</si>
  <si>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</si>
  <si>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</si>
  <si>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</si>
  <si>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</si>
  <si>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</si>
  <si>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</si>
  <si>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</si>
  <si>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</si>
  <si>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</si>
  <si>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</si>
  <si>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</si>
  <si>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</si>
  <si>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</si>
  <si>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</si>
  <si>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</si>
  <si>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</si>
  <si>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</si>
  <si>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</si>
  <si>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</si>
  <si>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</si>
  <si>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</si>
  <si>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</si>
  <si>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</si>
  <si>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</si>
  <si>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</si>
  <si>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</si>
  <si>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</si>
  <si>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</si>
  <si>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</si>
  <si>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</si>
  <si>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</si>
  <si>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</si>
  <si>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</si>
  <si>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</si>
  <si>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</si>
  <si>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</si>
  <si>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</si>
  <si>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</si>
  <si>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</si>
  <si>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</si>
  <si>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</si>
  <si>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</si>
  <si>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</si>
  <si>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</si>
  <si>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</si>
  <si>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</si>
  <si>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</si>
  <si>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</si>
  <si>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</si>
  <si>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</si>
  <si>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</si>
  <si>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</si>
  <si>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</si>
  <si>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</si>
  <si>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</si>
  <si>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</si>
  <si>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</si>
  <si>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</si>
  <si>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</si>
  <si>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</si>
  <si>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</si>
  <si>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</si>
  <si>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</si>
  <si>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</si>
  <si>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</si>
  <si>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</si>
  <si>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</si>
  <si>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</si>
  <si>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</si>
  <si>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</si>
  <si>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</si>
  <si>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</si>
  <si>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</si>
  <si>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</si>
  <si>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</si>
  <si>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</si>
  <si>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</si>
  <si>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</si>
  <si>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</si>
  <si>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</si>
  <si>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</si>
  <si>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</si>
  <si>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</si>
  <si>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</si>
  <si>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</si>
  <si>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</si>
  <si>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</si>
  <si>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</si>
  <si>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</si>
  <si>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</si>
  <si>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</si>
  <si>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</si>
  <si>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</si>
  <si>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</si>
  <si>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</si>
  <si>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</si>
  <si>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</si>
  <si>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</si>
  <si>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</si>
  <si>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</si>
  <si>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</si>
  <si>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</si>
  <si>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</si>
  <si>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</si>
  <si>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</si>
  <si>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</si>
  <si>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</si>
  <si>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</si>
  <si>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</si>
  <si>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</si>
  <si>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</si>
  <si>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</si>
  <si>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</si>
  <si>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</si>
  <si>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</si>
  <si>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</si>
  <si>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</si>
  <si>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</si>
  <si>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</si>
  <si>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</si>
  <si>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</si>
  <si>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</si>
  <si>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</si>
  <si>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</si>
  <si>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</si>
  <si>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</si>
  <si>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</si>
  <si>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</si>
  <si>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</si>
  <si>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</si>
  <si>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</si>
  <si>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</si>
  <si>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</si>
  <si>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</si>
  <si>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</si>
  <si>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</si>
  <si>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</si>
  <si>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</si>
  <si>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</si>
  <si>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</si>
  <si>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</si>
  <si>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</si>
  <si>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</si>
  <si>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</si>
  <si>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</si>
  <si>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</si>
  <si>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</si>
  <si>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</si>
  <si>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</si>
  <si>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</si>
  <si>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</si>
  <si>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</si>
  <si>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</si>
  <si>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</si>
  <si>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</si>
  <si>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</si>
  <si>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</si>
  <si>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</si>
  <si>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</si>
  <si>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</si>
  <si>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</si>
  <si>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</si>
  <si>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</si>
  <si>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</si>
  <si>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</si>
  <si>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</si>
  <si>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</si>
  <si>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</si>
  <si>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</si>
  <si>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</si>
  <si>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</si>
  <si>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</si>
  <si>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</si>
  <si>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</si>
  <si>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</si>
  <si>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</si>
  <si>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</si>
  <si>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</si>
  <si>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</si>
  <si>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</si>
  <si>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</si>
  <si>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</si>
  <si>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</si>
  <si>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</si>
  <si>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</si>
  <si>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</si>
  <si>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</si>
  <si>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</si>
  <si>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</si>
  <si>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</si>
  <si>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</si>
  <si>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</si>
  <si>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</si>
  <si>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</si>
  <si>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</si>
  <si>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</si>
  <si>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</si>
  <si>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</si>
  <si>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</si>
  <si>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</si>
  <si>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</si>
  <si>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</si>
  <si>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</si>
  <si>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</si>
  <si>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</si>
  <si>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</si>
  <si>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</si>
  <si>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</si>
  <si>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</si>
  <si>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</si>
  <si>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</si>
  <si>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</si>
  <si>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</si>
  <si>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</si>
  <si>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</si>
  <si>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</si>
  <si>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</si>
  <si>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</si>
  <si>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</si>
  <si>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</si>
  <si>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</si>
  <si>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</si>
  <si>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</si>
  <si>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</si>
  <si>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</si>
  <si>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</si>
  <si>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</si>
  <si>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</si>
  <si>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</si>
  <si>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</si>
  <si>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</si>
  <si>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</si>
  <si>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</si>
  <si>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</si>
  <si>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</si>
  <si>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</si>
  <si>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</si>
  <si>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</si>
  <si>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</si>
  <si>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</si>
  <si>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</si>
  <si>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</si>
  <si>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</si>
  <si>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</si>
  <si>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</si>
  <si>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</si>
  <si>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</si>
  <si>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</si>
  <si>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</si>
  <si>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</si>
  <si>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</si>
  <si>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</si>
  <si>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</si>
  <si>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</si>
  <si>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</si>
  <si>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</si>
  <si>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</si>
  <si>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</si>
  <si>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</si>
  <si>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</si>
  <si>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</si>
  <si>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</si>
  <si>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</si>
  <si>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</si>
  <si>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</si>
  <si>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</si>
  <si>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</si>
  <si>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</si>
  <si>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</si>
  <si>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</si>
  <si>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</si>
  <si>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</si>
  <si>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</si>
  <si>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</si>
  <si>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</si>
  <si>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</si>
  <si>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</si>
  <si>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</si>
  <si>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</si>
  <si>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</si>
  <si>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</si>
  <si>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</si>
  <si>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</si>
  <si>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</si>
  <si>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</si>
  <si>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</si>
  <si>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</si>
  <si>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</si>
  <si>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</si>
  <si>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</si>
  <si>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</si>
  <si>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</si>
  <si>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</si>
  <si>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</si>
  <si>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</si>
  <si>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</si>
  <si>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</si>
  <si>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</si>
  <si>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</si>
  <si>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</si>
  <si>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</si>
  <si>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</si>
  <si>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</si>
  <si>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</si>
  <si>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</si>
  <si>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</si>
  <si>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</si>
  <si>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</si>
  <si>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</si>
  <si>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</si>
  <si>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</si>
  <si>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</si>
  <si>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</si>
  <si>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</si>
  <si>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</si>
  <si>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</si>
  <si>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</si>
  <si>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</si>
  <si>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</si>
  <si>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</si>
  <si>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</si>
  <si>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</si>
  <si>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</si>
  <si>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</si>
  <si>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</si>
  <si>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</si>
  <si>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</si>
  <si>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</si>
  <si>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</si>
  <si>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</si>
  <si>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</si>
  <si>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</si>
  <si>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</si>
  <si>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</si>
  <si>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</si>
  <si>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</si>
  <si>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</si>
  <si>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</si>
  <si>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</si>
  <si>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</si>
  <si>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</si>
  <si>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</si>
  <si>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</si>
  <si>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</si>
  <si>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</si>
  <si>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</si>
  <si>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</si>
  <si>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</si>
  <si>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</si>
  <si>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</si>
  <si>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</si>
  <si>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</si>
  <si>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</si>
  <si>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</si>
  <si>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</si>
  <si>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</si>
  <si>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</si>
  <si>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</si>
  <si>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</si>
  <si>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</si>
  <si>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</si>
  <si>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</si>
  <si>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</si>
  <si>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</si>
  <si>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</si>
  <si>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</si>
  <si>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</si>
  <si>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</si>
  <si>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</si>
  <si>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</si>
  <si>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</si>
  <si>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</si>
  <si>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</si>
  <si>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</si>
  <si>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</si>
  <si>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</si>
  <si>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</si>
  <si>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</si>
  <si>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</si>
  <si>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</si>
  <si>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</si>
  <si>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</si>
  <si>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</si>
  <si>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</si>
  <si>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</si>
  <si>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</si>
  <si>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</si>
  <si>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</si>
  <si>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</si>
  <si>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</si>
  <si>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</si>
  <si>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</si>
  <si>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</si>
  <si>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</si>
  <si>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</si>
  <si>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</si>
  <si>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</si>
  <si>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</si>
  <si>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</si>
  <si>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</si>
  <si>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</si>
  <si>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</si>
  <si>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</si>
  <si>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</si>
  <si>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</si>
  <si>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</si>
  <si>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</si>
  <si>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</si>
  <si>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</si>
  <si>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</si>
  <si>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</si>
  <si>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</si>
  <si>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</si>
  <si>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</si>
  <si>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</si>
  <si>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</si>
  <si>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</si>
  <si>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</si>
  <si>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</si>
  <si>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</si>
  <si>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</si>
  <si>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</si>
  <si>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</si>
  <si>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</si>
  <si>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</si>
  <si>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</si>
  <si>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</si>
  <si>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</si>
  <si>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</si>
  <si>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</si>
  <si>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</si>
  <si>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</si>
  <si>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</si>
  <si>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</si>
  <si>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</si>
  <si>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</si>
  <si>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</si>
  <si>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</si>
  <si>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</si>
  <si>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</si>
  <si>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</si>
  <si>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</si>
  <si>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</si>
  <si>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</si>
  <si>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</si>
  <si>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</si>
  <si>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</si>
  <si>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</si>
  <si>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</si>
  <si>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</si>
  <si>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</si>
  <si>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</si>
  <si>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</si>
  <si>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</si>
  <si>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</si>
  <si>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</si>
  <si>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</si>
  <si>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</si>
  <si>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</si>
  <si>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</si>
  <si>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</si>
  <si>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</si>
  <si>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</si>
  <si>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</si>
  <si>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</si>
  <si>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</si>
  <si>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</si>
  <si>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</si>
  <si>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</si>
  <si>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</si>
  <si>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</si>
  <si>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</si>
  <si>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</si>
  <si>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</si>
  <si>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</si>
  <si>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</si>
  <si>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</si>
  <si>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</si>
  <si>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</si>
  <si>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</si>
  <si>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</si>
  <si>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</si>
  <si>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</si>
  <si>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</si>
  <si>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</si>
  <si>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</si>
  <si>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</si>
  <si>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</si>
  <si>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</si>
  <si>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</si>
  <si>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</si>
  <si>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</si>
  <si>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</si>
  <si>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</si>
  <si>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</si>
  <si>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</si>
  <si>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</si>
  <si>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</si>
  <si>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</si>
  <si>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</si>
  <si>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</si>
  <si>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</si>
  <si>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</si>
  <si>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</si>
  <si>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</si>
  <si>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</si>
  <si>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</si>
  <si>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</si>
  <si>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</si>
  <si>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</si>
  <si>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</si>
  <si>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</si>
  <si>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</si>
  <si>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</si>
  <si>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</si>
  <si>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</si>
  <si>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</si>
  <si>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</si>
  <si>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</si>
  <si>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</si>
  <si>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</si>
  <si>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</si>
  <si>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</si>
  <si>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</si>
  <si>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</si>
  <si>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</si>
  <si>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</si>
  <si>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</si>
  <si>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</si>
  <si>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</si>
  <si>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</si>
  <si>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</si>
  <si>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</si>
  <si>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</si>
  <si>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</si>
  <si>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</si>
  <si>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</si>
  <si>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</si>
  <si>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</si>
  <si>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</si>
  <si>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</si>
  <si>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</si>
  <si>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</si>
  <si>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</si>
  <si>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</si>
  <si>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</si>
  <si>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</si>
  <si>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</si>
  <si>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</si>
  <si>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</si>
  <si>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</si>
  <si>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</si>
  <si>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</si>
  <si>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</si>
  <si>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</si>
  <si>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</si>
  <si>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</si>
  <si>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</si>
  <si>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</si>
  <si>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</si>
  <si>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</si>
  <si>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</si>
  <si>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</si>
  <si>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</si>
  <si>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</si>
  <si>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</si>
  <si>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</si>
  <si>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</si>
  <si>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</si>
  <si>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</si>
  <si>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</si>
  <si>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</si>
  <si>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</si>
  <si>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</si>
  <si>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</si>
  <si>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</si>
  <si>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</si>
  <si>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</si>
  <si>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</si>
  <si>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</si>
  <si>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</si>
  <si>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</si>
  <si>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</si>
  <si>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</si>
  <si>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</si>
  <si>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</si>
  <si>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</si>
  <si>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</si>
  <si>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</si>
  <si>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</si>
  <si>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</si>
  <si>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</si>
  <si>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</si>
  <si>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</si>
  <si>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</si>
  <si>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</si>
  <si>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</si>
  <si>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</si>
  <si>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</si>
  <si>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</si>
  <si>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</si>
  <si>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</si>
  <si>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</si>
  <si>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</si>
  <si>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</si>
  <si>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</si>
  <si>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</si>
  <si>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</si>
  <si>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</si>
  <si>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</si>
  <si>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</si>
  <si>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</si>
  <si>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</si>
  <si>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</si>
  <si>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</si>
  <si>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</si>
  <si>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</si>
  <si>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</si>
  <si>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</si>
  <si>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</si>
  <si>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</si>
  <si>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</si>
  <si>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</si>
  <si>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</si>
  <si>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</si>
  <si>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</si>
  <si>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</si>
  <si>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</si>
  <si>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</si>
  <si>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</si>
  <si>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</si>
  <si>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</si>
  <si>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</si>
  <si>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</si>
  <si>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</si>
  <si>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</si>
  <si>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</si>
  <si>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</si>
  <si>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</si>
  <si>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</si>
  <si>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</si>
  <si>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</si>
  <si>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</si>
  <si>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</si>
  <si>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</si>
  <si>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</si>
  <si>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</si>
  <si>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</si>
  <si>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</si>
  <si>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</si>
  <si>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</si>
  <si>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</si>
  <si>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</si>
  <si>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</si>
  <si>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</si>
  <si>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</si>
  <si>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</si>
  <si>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</si>
  <si>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</si>
  <si>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</si>
  <si>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</si>
  <si>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</si>
  <si>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</si>
  <si>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</si>
  <si>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</si>
  <si>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</si>
  <si>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</si>
  <si>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</si>
  <si>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</si>
  <si>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</si>
  <si>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</si>
  <si>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</si>
  <si>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</si>
  <si>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</si>
  <si>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</si>
  <si>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</si>
  <si>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</si>
  <si>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</si>
  <si>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</si>
  <si>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</si>
  <si>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</si>
  <si>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</si>
  <si>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</si>
  <si>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</si>
  <si>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</si>
  <si>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</si>
  <si>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</si>
  <si>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</si>
  <si>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</si>
  <si>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</si>
  <si>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</si>
  <si>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</si>
  <si>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</si>
  <si>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</si>
  <si>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</si>
  <si>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</si>
  <si>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</si>
  <si>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</si>
  <si>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</si>
  <si>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</si>
  <si>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</si>
  <si>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</si>
  <si>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</si>
  <si>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</si>
  <si>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</si>
  <si>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</si>
  <si>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</si>
  <si>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</si>
  <si>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</si>
  <si>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</si>
  <si>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</si>
  <si>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</si>
  <si>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</si>
  <si>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</si>
  <si>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</si>
  <si>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</si>
  <si>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</si>
  <si>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</si>
  <si>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</si>
  <si>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</si>
  <si>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</si>
  <si>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</si>
  <si>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</si>
  <si>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</si>
  <si>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</si>
  <si>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</si>
  <si>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</si>
  <si>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</si>
  <si>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</si>
  <si>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</si>
  <si>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</si>
  <si>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</si>
  <si>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</si>
  <si>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</si>
  <si>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</si>
  <si>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</si>
  <si>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</si>
  <si>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</si>
  <si>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</si>
  <si>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</si>
  <si>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</si>
  <si>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</si>
  <si>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</si>
  <si>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</si>
  <si>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</si>
  <si>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</si>
  <si>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</si>
  <si>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</si>
  <si>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</si>
  <si>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</si>
  <si>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</si>
  <si>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</si>
  <si>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</si>
  <si>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</si>
  <si>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</si>
  <si>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</si>
  <si>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</si>
  <si>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</si>
  <si>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</si>
  <si>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</si>
  <si>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</si>
  <si>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</si>
  <si>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</si>
  <si>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</si>
  <si>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</si>
  <si>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</si>
  <si>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</si>
  <si>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</si>
  <si>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</si>
  <si>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</si>
  <si>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</si>
  <si>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</si>
  <si>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</si>
  <si>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</si>
  <si>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</si>
  <si>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</si>
  <si>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</si>
  <si>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</si>
  <si>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</si>
  <si>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</si>
  <si>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</si>
  <si>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</si>
  <si>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</si>
  <si>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</si>
  <si>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</si>
  <si>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</si>
  <si>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</si>
  <si>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</si>
  <si>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</si>
  <si>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</si>
  <si>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</si>
  <si>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</si>
  <si>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</si>
  <si>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</si>
  <si>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</si>
  <si>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</si>
  <si>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</si>
  <si>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</si>
  <si>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</si>
  <si>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</si>
  <si>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</si>
  <si>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</si>
  <si>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</si>
  <si>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</si>
  <si>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</si>
  <si>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</si>
  <si>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</si>
  <si>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</si>
  <si>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</si>
  <si>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</si>
  <si>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</si>
  <si>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</si>
  <si>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</si>
  <si>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</si>
  <si>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</si>
  <si>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</si>
  <si>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</si>
  <si>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</si>
  <si>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</si>
  <si>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</si>
  <si>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</si>
  <si>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</si>
  <si>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</si>
  <si>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</si>
  <si>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</si>
  <si>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</si>
  <si>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</si>
  <si>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</si>
  <si>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</si>
  <si>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</si>
  <si>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</si>
  <si>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</si>
  <si>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</si>
  <si>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</si>
  <si>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</si>
  <si>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</si>
  <si>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</si>
  <si>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</si>
  <si>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</si>
  <si>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</si>
  <si>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</si>
  <si>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</si>
  <si>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</si>
  <si>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</si>
  <si>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</si>
  <si>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</si>
  <si>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</si>
  <si>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</si>
  <si>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</si>
  <si>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</si>
  <si>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</si>
  <si>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</si>
  <si>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</si>
  <si>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</si>
  <si>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</si>
  <si>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</si>
  <si>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</si>
  <si>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</si>
  <si>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</si>
  <si>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</si>
  <si>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</si>
  <si>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</si>
  <si>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</si>
  <si>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</si>
  <si>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</si>
  <si>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</si>
  <si>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</si>
  <si>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</si>
  <si>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</si>
  <si>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</si>
  <si>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</si>
  <si>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</si>
  <si>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</si>
  <si>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</si>
  <si>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</si>
  <si>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</si>
  <si>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</si>
  <si>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</si>
  <si>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</si>
  <si>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</si>
  <si>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</si>
  <si>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</si>
  <si>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</si>
  <si>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</si>
  <si>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</si>
  <si>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</si>
  <si>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</si>
  <si>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</si>
  <si>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</si>
  <si>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</si>
  <si>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</si>
  <si>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</si>
  <si>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</si>
  <si>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</si>
  <si>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</si>
  <si>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</si>
  <si>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</si>
  <si>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</si>
  <si>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</si>
  <si>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</si>
  <si>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</si>
  <si>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</si>
  <si>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</si>
  <si>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</si>
  <si>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</si>
  <si>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</si>
  <si>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</si>
  <si>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</si>
  <si>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</si>
  <si>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</si>
  <si>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</si>
  <si>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</si>
  <si>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</si>
  <si>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</si>
  <si>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</si>
  <si>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</si>
  <si>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</si>
  <si>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</si>
  <si>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</si>
  <si>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</si>
  <si>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</si>
  <si>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</si>
  <si>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</si>
  <si>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</si>
  <si>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</si>
  <si>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</si>
  <si>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</si>
  <si>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</si>
  <si>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</si>
  <si>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</si>
  <si>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</si>
  <si>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</si>
  <si>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</si>
  <si>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</si>
  <si>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</si>
  <si>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</si>
  <si>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</si>
  <si>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</si>
  <si>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</si>
  <si>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</si>
  <si>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</si>
  <si>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</si>
  <si>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</si>
  <si>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</si>
  <si>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</si>
  <si>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</si>
  <si>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</si>
  <si>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</si>
  <si>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</si>
  <si>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</si>
  <si>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</si>
  <si>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</si>
  <si>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</si>
  <si>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</si>
  <si>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</si>
  <si>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</si>
  <si>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</si>
  <si>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</si>
  <si>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</si>
  <si>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</si>
  <si>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</si>
  <si>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</si>
  <si>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</si>
  <si>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</si>
  <si>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</si>
  <si>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</si>
  <si>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</si>
  <si>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</si>
  <si>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</si>
  <si>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</si>
  <si>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</si>
  <si>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</si>
  <si>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</si>
  <si>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</si>
  <si>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</si>
  <si>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</si>
  <si>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</si>
  <si>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</si>
  <si>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</si>
  <si>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</si>
  <si>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</si>
  <si>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</si>
  <si>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</si>
  <si>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</si>
  <si>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</si>
  <si>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</si>
  <si>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</si>
  <si>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</si>
  <si>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</si>
  <si>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</si>
  <si>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</si>
  <si>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</si>
  <si>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</si>
  <si>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</si>
  <si>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</si>
  <si>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</si>
  <si>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</si>
  <si>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</si>
  <si>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</si>
  <si>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</si>
  <si>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</si>
  <si>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</si>
  <si>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</si>
  <si>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</si>
  <si>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</si>
  <si>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</si>
  <si>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</si>
  <si>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</si>
  <si>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</si>
  <si>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</si>
  <si>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</si>
  <si>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</si>
  <si>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</si>
  <si>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</si>
  <si>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</si>
  <si>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</si>
  <si>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</si>
  <si>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</si>
  <si>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</si>
  <si>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</si>
  <si>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</si>
  <si>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</si>
  <si>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</si>
  <si>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</si>
  <si>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</si>
  <si>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</si>
  <si>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</si>
  <si>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</si>
  <si>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</si>
  <si>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</si>
  <si>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</si>
  <si>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</si>
  <si>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</si>
  <si>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</si>
  <si>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</si>
  <si>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</si>
  <si>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</si>
  <si>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</si>
  <si>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</si>
  <si>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</si>
  <si>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</si>
  <si>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</si>
  <si>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</si>
  <si>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</si>
  <si>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</si>
  <si>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</si>
  <si>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</si>
  <si>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</si>
  <si>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</si>
  <si>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</si>
  <si>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</si>
  <si>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</si>
  <si>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</si>
  <si>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</si>
  <si>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</si>
  <si>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</si>
  <si>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</si>
  <si>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</si>
  <si>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</si>
  <si>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</si>
  <si>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</si>
  <si>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</si>
  <si>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</si>
  <si>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</si>
  <si>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</si>
  <si>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</si>
  <si>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</si>
  <si>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</si>
  <si>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</si>
  <si>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</si>
  <si>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</si>
  <si>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</si>
  <si>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</si>
  <si>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</si>
  <si>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</si>
  <si>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</si>
  <si>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</si>
  <si>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</si>
  <si>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</si>
  <si>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</si>
  <si>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</si>
  <si>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</si>
  <si>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</si>
  <si>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</si>
  <si>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</si>
  <si>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</si>
  <si>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</si>
  <si>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</si>
  <si>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</si>
  <si>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</si>
  <si>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</si>
  <si>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</si>
  <si>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</si>
  <si>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</si>
  <si>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</si>
  <si>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</si>
  <si>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</si>
  <si>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</si>
  <si>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</si>
  <si>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</si>
  <si>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</si>
  <si>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</si>
  <si>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</si>
  <si>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</si>
  <si>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</si>
  <si>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</si>
  <si>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</si>
  <si>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</si>
  <si>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</si>
  <si>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</si>
  <si>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</si>
  <si>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</si>
  <si>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</si>
  <si>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</si>
  <si>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</si>
  <si>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</si>
  <si>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</si>
  <si>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</si>
  <si>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</si>
  <si>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</si>
  <si>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</si>
  <si>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</si>
  <si>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</si>
  <si>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</si>
  <si>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</si>
  <si>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</si>
  <si>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</si>
  <si>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</si>
  <si>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</si>
  <si>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</si>
  <si>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</si>
  <si>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</si>
  <si>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</si>
  <si>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</si>
  <si>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</si>
  <si>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</si>
  <si>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</si>
  <si>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</si>
  <si>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</si>
  <si>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</si>
  <si>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</si>
  <si>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</si>
  <si>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</si>
  <si>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</si>
  <si>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</si>
  <si>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</si>
  <si>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</si>
  <si>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</si>
  <si>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</si>
  <si>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</si>
  <si>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</si>
  <si>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</si>
  <si>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</si>
  <si>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</si>
  <si>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</si>
  <si>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</si>
  <si>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</si>
  <si>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</si>
  <si>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</si>
  <si>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</si>
  <si>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</si>
  <si>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</si>
  <si>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</si>
  <si>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</si>
  <si>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</si>
  <si>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</si>
  <si>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</si>
  <si>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</si>
  <si>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</si>
  <si>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</si>
  <si>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</si>
  <si>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</si>
  <si>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</si>
  <si>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</si>
  <si>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</si>
  <si>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</si>
  <si>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</si>
  <si>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</si>
  <si>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</si>
  <si>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</si>
  <si>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</si>
  <si>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</si>
  <si>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</si>
  <si>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</si>
  <si>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</si>
  <si>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</si>
  <si>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</si>
  <si>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</si>
  <si>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</si>
  <si>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</si>
  <si>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</si>
  <si>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</si>
  <si>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</si>
  <si>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</si>
  <si>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</si>
  <si>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</si>
  <si>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</si>
  <si>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</si>
  <si>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</si>
  <si>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</si>
  <si>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</si>
  <si>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</si>
  <si>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</si>
  <si>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</si>
  <si>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</si>
  <si>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</si>
  <si>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</si>
  <si>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</si>
  <si>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</si>
  <si>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</si>
  <si>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</si>
  <si>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</si>
  <si>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</si>
  <si>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</si>
  <si>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</si>
  <si>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</si>
  <si>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</si>
  <si>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</si>
  <si>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</si>
  <si>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</si>
  <si>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</si>
  <si>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</si>
  <si>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</si>
  <si>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</si>
  <si>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</si>
  <si>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</si>
  <si>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</si>
  <si>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</si>
  <si>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</si>
  <si>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</si>
  <si>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</si>
  <si>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</si>
  <si>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</si>
  <si>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</si>
  <si>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</si>
  <si>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</si>
  <si>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</si>
  <si>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</si>
  <si>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</si>
  <si>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</si>
  <si>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</si>
  <si>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</si>
  <si>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</si>
  <si>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</si>
  <si>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</si>
  <si>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</si>
  <si>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</si>
  <si>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</si>
  <si>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</si>
  <si>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</si>
  <si>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</si>
  <si>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</si>
  <si>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</si>
  <si>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</si>
  <si>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</si>
  <si>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</si>
  <si>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</si>
  <si>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</si>
  <si>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</si>
  <si>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</si>
  <si>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</si>
  <si>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</si>
  <si>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</si>
  <si>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</si>
  <si>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</si>
  <si>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</si>
  <si>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</si>
  <si>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</si>
  <si>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</si>
  <si>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</si>
  <si>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</si>
  <si>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</si>
  <si>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</si>
  <si>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</si>
  <si>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</si>
  <si>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</si>
  <si>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</si>
  <si>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</si>
  <si>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</si>
  <si>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</si>
  <si>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</si>
  <si>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</si>
  <si>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</si>
  <si>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</si>
  <si>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</si>
  <si>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</si>
  <si>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</si>
  <si>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</si>
  <si>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</si>
  <si>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</si>
  <si>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</si>
  <si>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</si>
  <si>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</si>
  <si>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</si>
  <si>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</si>
  <si>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</si>
  <si>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</si>
  <si>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</si>
  <si>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</si>
  <si>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</si>
  <si>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</si>
  <si>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</si>
  <si>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</si>
  <si>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</si>
  <si>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</si>
  <si>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</si>
  <si>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</si>
  <si>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</si>
  <si>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</si>
  <si>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</si>
  <si>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</si>
  <si>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</si>
  <si>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</si>
  <si>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</si>
  <si>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</si>
  <si>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</si>
  <si>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</si>
  <si>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</si>
  <si>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</si>
  <si>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</si>
  <si>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</si>
  <si>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</si>
  <si>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</si>
  <si>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</si>
  <si>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</si>
  <si>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</si>
  <si>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</si>
  <si>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</si>
  <si>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</si>
  <si>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</si>
  <si>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</si>
  <si>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</si>
  <si>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</si>
  <si>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</si>
  <si>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</si>
  <si>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</si>
  <si>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</si>
  <si>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</si>
  <si>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</si>
  <si>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</si>
  <si>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</si>
  <si>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</si>
  <si>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</si>
  <si>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</si>
  <si>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</si>
  <si>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</si>
  <si>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</si>
  <si>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</si>
  <si>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</si>
  <si>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</si>
  <si>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</si>
  <si>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</si>
  <si>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</si>
  <si>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</si>
  <si>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</si>
  <si>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</si>
  <si>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</si>
  <si>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</si>
  <si>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</si>
  <si>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</si>
  <si>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</si>
  <si>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</si>
  <si>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</si>
  <si>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</si>
  <si>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</si>
  <si>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</si>
  <si>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</si>
  <si>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</si>
  <si>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</si>
  <si>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</si>
  <si>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</si>
  <si>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</si>
  <si>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</si>
  <si>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</si>
  <si>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</si>
  <si>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</si>
  <si>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</si>
  <si>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</si>
  <si>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</si>
  <si>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</si>
  <si>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</si>
  <si>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</si>
  <si>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</si>
  <si>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</si>
  <si>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</si>
  <si>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</si>
  <si>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</si>
  <si>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</si>
  <si>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</si>
  <si>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</si>
  <si>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</si>
  <si>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</si>
  <si>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</si>
  <si>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</si>
  <si>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</si>
  <si>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</si>
  <si>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</si>
  <si>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</si>
  <si>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</si>
  <si>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</si>
  <si>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</si>
  <si>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</si>
  <si>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</si>
  <si>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</si>
  <si>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</si>
  <si>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</si>
  <si>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</si>
  <si>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</si>
  <si>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</si>
  <si>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</si>
  <si>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</si>
  <si>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</si>
  <si>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</si>
  <si>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</si>
  <si>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</si>
  <si>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</si>
  <si>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</si>
  <si>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</si>
  <si>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</si>
  <si>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</si>
  <si>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</si>
  <si>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</si>
  <si>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</si>
  <si>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</si>
  <si>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</si>
  <si>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</si>
  <si>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</si>
  <si>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</si>
  <si>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</si>
  <si>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</si>
  <si>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</si>
  <si>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</si>
  <si>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</si>
  <si>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</si>
  <si>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</si>
  <si>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</si>
  <si>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</si>
  <si>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</si>
  <si>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</si>
  <si>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</si>
  <si>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</si>
  <si>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</si>
  <si>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</si>
  <si>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</si>
  <si>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</si>
  <si>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</si>
  <si>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</si>
  <si>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</si>
  <si>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</si>
  <si>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</si>
  <si>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</si>
  <si>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</si>
  <si>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</si>
  <si>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</si>
  <si>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</si>
  <si>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</si>
  <si>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</si>
  <si>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</si>
  <si>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</si>
  <si>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</si>
  <si>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</si>
  <si>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</si>
  <si>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</si>
  <si>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</si>
  <si>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</si>
  <si>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</si>
  <si>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</si>
  <si>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</si>
  <si>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</si>
  <si>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</si>
  <si>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</si>
  <si>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</si>
  <si>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</si>
  <si>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</si>
  <si>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</si>
  <si>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</si>
  <si>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</si>
  <si>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</si>
  <si>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</si>
  <si>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</si>
  <si>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</si>
  <si>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</si>
  <si>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</si>
  <si>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</si>
  <si>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</si>
  <si>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</si>
  <si>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</si>
  <si>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</si>
  <si>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</si>
  <si>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</si>
  <si>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</si>
  <si>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</si>
  <si>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</si>
  <si>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</si>
  <si>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</si>
  <si>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</si>
  <si>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</si>
  <si>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</si>
  <si>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</si>
  <si>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</si>
  <si>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</si>
  <si>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</si>
  <si>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</si>
  <si>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</si>
  <si>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</si>
  <si>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</si>
  <si>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</si>
  <si>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</si>
  <si>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</si>
  <si>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</si>
  <si>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</si>
  <si>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</si>
  <si>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</si>
  <si>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</si>
  <si>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</si>
  <si>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</si>
  <si>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</si>
  <si>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</si>
  <si>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</si>
  <si>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</si>
  <si>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</si>
  <si>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</si>
  <si>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</si>
  <si>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</si>
  <si>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</si>
  <si>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</si>
  <si>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</si>
  <si>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</si>
  <si>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</si>
  <si>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</si>
  <si>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</si>
  <si>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</si>
  <si>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</si>
  <si>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</si>
  <si>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</si>
  <si>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</si>
  <si>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</si>
  <si>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</si>
  <si>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</si>
  <si>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</si>
  <si>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</si>
  <si>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</si>
  <si>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</si>
  <si>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</si>
  <si>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</si>
  <si>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</si>
  <si>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</si>
  <si>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</si>
  <si>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</si>
  <si>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</si>
  <si>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</si>
  <si>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</si>
  <si>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</si>
  <si>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</si>
  <si>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</si>
  <si>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</si>
  <si>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</si>
  <si>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</si>
  <si>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</si>
  <si>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</si>
  <si>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</si>
  <si>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</si>
  <si>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</si>
  <si>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</si>
  <si>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</si>
  <si>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</si>
  <si>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</si>
  <si>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</si>
  <si>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</si>
  <si>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</si>
  <si>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</si>
  <si>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</si>
  <si>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</si>
  <si>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</si>
  <si>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</si>
  <si>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</si>
  <si>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</si>
  <si>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</si>
  <si>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</si>
  <si>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</si>
  <si>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</si>
  <si>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</si>
  <si>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</si>
  <si>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</si>
  <si>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</si>
  <si>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</si>
  <si>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</si>
  <si>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</si>
  <si>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</si>
  <si>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</si>
  <si>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</si>
  <si>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</si>
  <si>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</si>
  <si>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</si>
  <si>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</si>
  <si>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</si>
  <si>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</si>
  <si>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</si>
  <si>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</si>
  <si>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</si>
  <si>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</si>
  <si>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</si>
  <si>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</si>
  <si>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</si>
  <si>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</si>
  <si>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</si>
  <si>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</si>
  <si>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</si>
  <si>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</si>
  <si>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</si>
  <si>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</si>
  <si>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</si>
  <si>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</si>
  <si>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</si>
  <si>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</si>
  <si>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</si>
  <si>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</si>
  <si>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</si>
  <si>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</si>
  <si>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</si>
  <si>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</si>
  <si>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</si>
  <si>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</si>
  <si>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</si>
  <si>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</si>
  <si>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</si>
  <si>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</si>
  <si>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</si>
  <si>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</si>
  <si>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</si>
  <si>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</si>
  <si>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</si>
  <si>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</si>
  <si>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</si>
  <si>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</si>
  <si>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</si>
  <si>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</si>
  <si>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</si>
  <si>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</si>
  <si>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</si>
  <si>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</si>
  <si>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</si>
  <si>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</si>
  <si>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</si>
  <si>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</si>
  <si>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</si>
  <si>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</si>
  <si>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</si>
  <si>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</si>
  <si>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</si>
  <si>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</si>
  <si>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</si>
  <si>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</si>
  <si>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</si>
  <si>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</si>
  <si>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</si>
  <si>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</si>
  <si>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</si>
  <si>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</si>
  <si>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</si>
  <si>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</si>
  <si>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</si>
  <si>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</si>
  <si>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</si>
  <si>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</si>
  <si>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</si>
  <si>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</si>
  <si>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</si>
  <si>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</si>
  <si>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</si>
  <si>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</si>
  <si>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</si>
  <si>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</si>
  <si>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</si>
  <si>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</si>
  <si>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</si>
  <si>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</si>
  <si>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</si>
  <si>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</si>
  <si>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</si>
  <si>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</si>
  <si>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</si>
  <si>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</si>
  <si>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</si>
  <si>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</si>
  <si>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</si>
  <si>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</si>
  <si>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</si>
  <si>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</si>
  <si>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</si>
  <si>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</si>
  <si>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</si>
  <si>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</si>
  <si>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</si>
  <si>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</si>
  <si>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</si>
  <si>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</si>
  <si>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</si>
  <si>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</si>
  <si>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</si>
  <si>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</si>
  <si>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</si>
  <si>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</si>
  <si>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</si>
  <si>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</si>
  <si>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</si>
  <si>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</si>
  <si>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</si>
  <si>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</si>
  <si>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</si>
  <si>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</si>
  <si>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</si>
  <si>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</si>
  <si>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</si>
  <si>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</si>
  <si>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</si>
  <si>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</si>
  <si>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</si>
  <si>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</si>
  <si>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</si>
  <si>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</si>
  <si>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</si>
  <si>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</si>
  <si>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</si>
  <si>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</si>
  <si>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</si>
  <si>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</si>
  <si>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</si>
  <si>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</si>
  <si>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</si>
  <si>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</si>
  <si>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</si>
  <si>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</si>
  <si>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</si>
  <si>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</si>
  <si>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</si>
  <si>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</si>
  <si>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</si>
  <si>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</si>
  <si>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</si>
  <si>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</si>
  <si>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</si>
  <si>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</si>
  <si>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</si>
  <si>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</si>
  <si>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</si>
  <si>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</si>
  <si>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</si>
  <si>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</si>
  <si>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</si>
  <si>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</si>
  <si>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</si>
  <si>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</si>
  <si>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</si>
  <si>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</si>
  <si>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</si>
  <si>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</si>
  <si>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</si>
  <si>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</si>
  <si>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</si>
  <si>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</si>
  <si>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</si>
  <si>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</si>
  <si>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</si>
  <si>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</si>
  <si>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</si>
  <si>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</si>
  <si>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</si>
  <si>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</si>
  <si>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</si>
  <si>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</si>
  <si>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</si>
  <si>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</si>
  <si>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</si>
  <si>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</si>
  <si>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</si>
  <si>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</si>
  <si>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</si>
  <si>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</si>
  <si>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</si>
  <si>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</si>
  <si>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</si>
  <si>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</si>
  <si>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</si>
  <si>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</si>
  <si>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</si>
  <si>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</si>
  <si>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</si>
  <si>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</si>
  <si>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</si>
  <si>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</si>
  <si>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</si>
  <si>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</si>
  <si>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</si>
  <si>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</si>
  <si>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</si>
  <si>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</si>
  <si>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</si>
  <si>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</si>
  <si>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</si>
  <si>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</si>
  <si>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</si>
  <si>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</si>
  <si>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</si>
  <si>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</si>
  <si>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</si>
  <si>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</si>
  <si>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</si>
  <si>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</si>
  <si>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</si>
  <si>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</si>
  <si>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</si>
  <si>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</si>
  <si>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</si>
  <si>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</si>
  <si>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</si>
  <si>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</si>
  <si>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</si>
  <si>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</si>
  <si>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</si>
  <si>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</si>
  <si>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</si>
  <si>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</si>
  <si>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</si>
  <si>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</si>
  <si>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</si>
  <si>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</si>
  <si>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</si>
  <si>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</si>
  <si>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</si>
  <si>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</si>
  <si>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</si>
  <si>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</si>
  <si>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</si>
  <si>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</si>
  <si>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</si>
  <si>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</si>
  <si>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</si>
  <si>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</si>
  <si>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</si>
  <si>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</si>
  <si>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</si>
  <si>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</si>
  <si>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</si>
  <si>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</si>
  <si>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</si>
  <si>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</si>
  <si>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</si>
  <si>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</si>
  <si>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</si>
  <si>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</si>
  <si>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</si>
  <si>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</si>
  <si>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</si>
  <si>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</si>
  <si>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</si>
  <si>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</si>
  <si>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</si>
  <si>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</si>
  <si>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</si>
  <si>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</si>
  <si>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</si>
  <si>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</si>
  <si>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</si>
  <si>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</si>
  <si>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</si>
  <si>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</si>
  <si>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</si>
  <si>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</si>
  <si>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</si>
  <si>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</si>
  <si>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</si>
  <si>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</si>
  <si>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</si>
  <si>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</si>
  <si>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</si>
  <si>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</si>
  <si>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</si>
  <si>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</si>
  <si>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</si>
  <si>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</si>
  <si>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</si>
  <si>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</si>
  <si>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</si>
  <si>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</si>
  <si>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</si>
  <si>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</si>
  <si>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</si>
  <si>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</si>
  <si>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</si>
  <si>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</si>
  <si>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</si>
  <si>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</si>
  <si>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</si>
  <si>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</si>
  <si>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</si>
  <si>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</si>
  <si>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</si>
  <si>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</si>
  <si>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</si>
  <si>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</si>
  <si>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</si>
  <si>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</si>
  <si>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</si>
  <si>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</si>
  <si>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</si>
  <si>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</si>
  <si>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</si>
  <si>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</si>
  <si>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</si>
  <si>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</si>
  <si>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</si>
  <si>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</si>
  <si>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</si>
  <si>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</si>
  <si>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</si>
  <si>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</si>
  <si>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</si>
  <si>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</si>
  <si>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</si>
  <si>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</si>
  <si>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</si>
  <si>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</si>
  <si>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</si>
  <si>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</si>
  <si>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</si>
  <si>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</si>
  <si>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</si>
  <si>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</si>
  <si>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</si>
  <si>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</si>
  <si>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</si>
  <si>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</si>
  <si>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</si>
  <si>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</si>
  <si>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</si>
  <si>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</si>
  <si>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</si>
  <si>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</si>
  <si>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</si>
  <si>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</si>
  <si>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</si>
  <si>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</si>
  <si>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</si>
  <si>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</si>
  <si>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</si>
  <si>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</si>
  <si>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</si>
  <si>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</si>
  <si>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</si>
  <si>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</si>
  <si>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</si>
  <si>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</si>
  <si>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</si>
  <si>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</si>
  <si>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</si>
  <si>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</si>
  <si>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</si>
  <si>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</si>
  <si>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</si>
  <si>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</si>
  <si>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</si>
  <si>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</si>
  <si>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</si>
  <si>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</si>
  <si>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</si>
  <si>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</si>
  <si>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</si>
  <si>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</si>
  <si>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</si>
  <si>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</si>
  <si>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</si>
  <si>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</si>
  <si>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</si>
  <si>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</si>
  <si>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</si>
  <si>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</si>
  <si>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</si>
  <si>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</si>
  <si>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</si>
  <si>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</si>
  <si>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</si>
  <si>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</si>
  <si>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</si>
  <si>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</si>
  <si>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</si>
  <si>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</si>
  <si>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</si>
  <si>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</si>
  <si>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</si>
  <si>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</si>
  <si>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</si>
  <si>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</si>
  <si>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</si>
  <si>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</si>
  <si>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</si>
  <si>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</si>
  <si>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</si>
  <si>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</si>
  <si>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</si>
  <si>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</si>
  <si>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</si>
  <si>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</si>
  <si>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</si>
  <si>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</si>
  <si>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</si>
  <si>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</si>
  <si>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</si>
  <si>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</si>
  <si>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</si>
  <si>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</si>
  <si>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</si>
  <si>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</si>
  <si>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</si>
  <si>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</si>
  <si>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</si>
  <si>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</si>
  <si>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</si>
  <si>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</si>
  <si>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</si>
  <si>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</si>
  <si>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</si>
  <si>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</si>
  <si>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</si>
  <si>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</si>
  <si>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</si>
  <si>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</si>
  <si>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</si>
  <si>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</si>
  <si>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</si>
  <si>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</si>
  <si>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</si>
  <si>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</si>
  <si>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</si>
  <si>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</si>
  <si>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</si>
  <si>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</si>
  <si>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</si>
  <si>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</si>
  <si>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</si>
  <si>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</si>
  <si>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</si>
  <si>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</si>
  <si>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</si>
  <si>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</si>
  <si>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</si>
  <si>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</si>
  <si>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</si>
  <si>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</si>
  <si>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</si>
  <si>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</si>
  <si>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</si>
  <si>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</si>
  <si>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</si>
  <si>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</si>
  <si>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</si>
  <si>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</si>
  <si>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</si>
  <si>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</si>
  <si>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</si>
  <si>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</si>
  <si>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</si>
  <si>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</si>
  <si>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</si>
  <si>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</si>
  <si>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</si>
  <si>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</si>
  <si>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</si>
  <si>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</si>
  <si>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</si>
  <si>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</si>
  <si>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</si>
  <si>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</si>
  <si>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</si>
  <si>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</si>
  <si>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</si>
  <si>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</si>
  <si>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</si>
  <si>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</si>
  <si>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</si>
  <si>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</si>
  <si>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</si>
  <si>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</si>
  <si>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</si>
  <si>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</si>
  <si>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</si>
  <si>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</si>
  <si>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</si>
  <si>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</si>
  <si>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</si>
  <si>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</si>
  <si>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</si>
  <si>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</si>
  <si>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</si>
  <si>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</si>
  <si>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</si>
  <si>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</si>
  <si>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</si>
  <si>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</si>
  <si>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</si>
  <si>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</si>
  <si>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</si>
  <si>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</si>
  <si>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</si>
  <si>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</si>
  <si>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</si>
  <si>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</si>
  <si>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</si>
  <si>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</si>
  <si>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</si>
  <si>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</si>
  <si>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</si>
  <si>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</si>
  <si>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</si>
  <si>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</si>
  <si>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</si>
  <si>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</si>
  <si>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</si>
  <si>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</si>
  <si>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</si>
  <si>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</si>
  <si>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</si>
  <si>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</si>
  <si>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</si>
  <si>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</si>
  <si>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</si>
  <si>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</si>
  <si>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</si>
  <si>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</si>
  <si>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</si>
  <si>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</si>
  <si>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</si>
  <si>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</si>
  <si>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</si>
  <si>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</si>
  <si>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</si>
  <si>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</si>
  <si>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</si>
  <si>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</si>
  <si>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</si>
  <si>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</si>
  <si>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</si>
  <si>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</si>
  <si>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</si>
  <si>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</si>
  <si>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</si>
  <si>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</si>
  <si>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</si>
  <si>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</si>
  <si>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</si>
  <si>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</si>
  <si>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</si>
  <si>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</si>
  <si>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</si>
  <si>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</si>
  <si>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</si>
  <si>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</si>
  <si>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</si>
  <si>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</si>
  <si>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</si>
  <si>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</si>
  <si>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</si>
  <si>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</si>
  <si>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</si>
  <si>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</si>
  <si>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</si>
  <si>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</si>
  <si>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</si>
  <si>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</si>
  <si>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</si>
  <si>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</si>
  <si>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</si>
  <si>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</si>
  <si>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</si>
  <si>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</si>
  <si>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</si>
  <si>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</si>
  <si>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</si>
  <si>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</si>
  <si>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</si>
  <si>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</si>
  <si>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</si>
  <si>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</si>
  <si>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</si>
  <si>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</si>
  <si>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</si>
  <si>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</si>
  <si>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</si>
  <si>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</si>
  <si>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</si>
  <si>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</si>
  <si>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</si>
  <si>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</si>
  <si>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</si>
  <si>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</si>
  <si>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</si>
  <si>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</si>
  <si>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</si>
  <si>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</si>
  <si>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</si>
  <si>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</si>
  <si>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</si>
  <si>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</si>
  <si>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</si>
  <si>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</si>
  <si>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</si>
  <si>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</si>
  <si>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</si>
  <si>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</si>
  <si>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</si>
  <si>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</si>
  <si>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</si>
  <si>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</si>
  <si>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</si>
  <si>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</si>
  <si>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</si>
  <si>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</si>
  <si>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</si>
  <si>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</si>
  <si>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</si>
  <si>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</si>
  <si>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</si>
  <si>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</si>
  <si>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</si>
  <si>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</si>
  <si>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</si>
  <si>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</si>
  <si>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</si>
  <si>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</si>
  <si>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</si>
  <si>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</si>
  <si>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</si>
  <si>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</si>
  <si>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</si>
  <si>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</si>
  <si>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</si>
  <si>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</si>
  <si>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</si>
  <si>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</si>
  <si>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</si>
  <si>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</si>
  <si>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</si>
  <si>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</si>
  <si>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</si>
  <si>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</si>
  <si>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</si>
  <si>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</si>
  <si>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</si>
  <si>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</si>
  <si>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</si>
  <si>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</si>
  <si>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</si>
  <si>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</si>
  <si>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</si>
  <si>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</si>
  <si>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</si>
  <si>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</si>
  <si>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</si>
  <si>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</si>
  <si>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</si>
  <si>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</si>
  <si>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</si>
  <si>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</si>
  <si>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</si>
  <si>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</si>
  <si>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</si>
  <si>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</si>
  <si>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</si>
  <si>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</si>
  <si>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</si>
  <si>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</si>
  <si>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</si>
  <si>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</si>
  <si>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</si>
  <si>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</si>
  <si>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</si>
  <si>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</si>
  <si>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</si>
  <si>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</si>
  <si>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</si>
  <si>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</si>
  <si>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</si>
  <si>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</si>
  <si>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</si>
  <si>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</si>
  <si>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</si>
  <si>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</si>
  <si>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</si>
  <si>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</si>
  <si>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</si>
  <si>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</si>
  <si>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</si>
  <si>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</si>
  <si>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</si>
  <si>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</si>
  <si>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</si>
  <si>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</si>
  <si>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</si>
  <si>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</si>
  <si>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</si>
  <si>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</si>
  <si>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</si>
  <si>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</si>
  <si>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</si>
  <si>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</si>
  <si>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</si>
  <si>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</si>
  <si>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</si>
  <si>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</si>
  <si>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</si>
  <si>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</si>
  <si>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</si>
  <si>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</si>
  <si>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</si>
  <si>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</si>
  <si>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</si>
  <si>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</si>
  <si>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</si>
  <si>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</si>
  <si>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</si>
  <si>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</si>
  <si>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</si>
  <si>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</si>
  <si>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</si>
  <si>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</si>
  <si>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</si>
  <si>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</si>
  <si>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</si>
  <si>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</si>
  <si>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</si>
  <si>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</si>
  <si>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</si>
  <si>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</si>
  <si>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</si>
  <si>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</si>
  <si>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</si>
  <si>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</si>
  <si>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</si>
  <si>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</si>
  <si>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</si>
  <si>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</si>
  <si>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</si>
  <si>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</si>
  <si>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</si>
  <si>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</si>
  <si>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</si>
  <si>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</si>
  <si>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</si>
  <si>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</si>
  <si>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</si>
  <si>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</si>
  <si>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</si>
  <si>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</si>
  <si>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</si>
  <si>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</si>
  <si>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</si>
  <si>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</si>
  <si>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</si>
  <si>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</si>
  <si>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</si>
  <si>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</si>
  <si>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</si>
  <si>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</si>
  <si>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</si>
  <si>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</si>
  <si>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</si>
  <si>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</si>
  <si>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</si>
  <si>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</si>
  <si>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</si>
  <si>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</si>
  <si>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</si>
  <si>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</si>
  <si>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</si>
  <si>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</si>
  <si>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</si>
  <si>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</si>
  <si>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</si>
  <si>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</si>
  <si>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</si>
  <si>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</si>
  <si>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</si>
  <si>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</si>
  <si>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</si>
  <si>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</si>
  <si>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</si>
  <si>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</si>
  <si>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</si>
  <si>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</si>
  <si>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</si>
  <si>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</si>
  <si>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</si>
  <si>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</si>
  <si>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</si>
  <si>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</si>
  <si>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</si>
  <si>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</si>
  <si>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</si>
  <si>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</si>
  <si>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</si>
  <si>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</si>
  <si>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</si>
  <si>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</si>
  <si>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</si>
  <si>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</si>
  <si>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</si>
  <si>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</si>
  <si>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</si>
  <si>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</si>
  <si>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</si>
  <si>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</si>
  <si>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</si>
  <si>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</si>
  <si>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</si>
  <si>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</si>
  <si>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</si>
  <si>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</si>
  <si>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</si>
  <si>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</si>
  <si>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</si>
  <si>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</si>
  <si>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</si>
  <si>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</si>
  <si>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</si>
  <si>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</si>
  <si>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</si>
  <si>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</si>
  <si>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</si>
  <si>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</si>
  <si>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</si>
  <si>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</si>
  <si>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</si>
  <si>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</si>
  <si>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</si>
  <si>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</si>
  <si>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</si>
  <si>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</si>
  <si>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</si>
  <si>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</si>
  <si>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</si>
  <si>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</si>
  <si>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</si>
  <si>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</si>
  <si>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</si>
  <si>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</si>
  <si>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</si>
  <si>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</si>
  <si>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</si>
  <si>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</si>
  <si>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</si>
  <si>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</si>
  <si>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</si>
  <si>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</si>
  <si>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</si>
  <si>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</si>
  <si>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</si>
  <si>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</si>
  <si>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</si>
  <si>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</si>
  <si>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</si>
  <si>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</si>
  <si>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</si>
  <si>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</si>
  <si>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</si>
  <si>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</si>
  <si>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</si>
  <si>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</si>
  <si>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</si>
  <si>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</si>
  <si>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</si>
  <si>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</si>
  <si>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</si>
  <si>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</si>
  <si>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</si>
  <si>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</si>
  <si>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</si>
  <si>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</si>
  <si>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</si>
  <si>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</si>
  <si>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</si>
  <si>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</si>
  <si>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</si>
  <si>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</si>
  <si>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</si>
  <si>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</si>
  <si>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</si>
  <si>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</si>
  <si>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</si>
  <si>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</si>
  <si>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</si>
  <si>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</si>
  <si>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</si>
  <si>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</si>
  <si>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</si>
  <si>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</si>
  <si>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</si>
  <si>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</si>
  <si>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</si>
  <si>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</si>
  <si>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</si>
  <si>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</si>
  <si>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</si>
  <si>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</si>
  <si>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</si>
  <si>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</si>
  <si>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</si>
  <si>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</si>
  <si>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</si>
  <si>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</si>
  <si>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</si>
  <si>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</si>
  <si>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</si>
  <si>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</si>
  <si>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</si>
  <si>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</si>
  <si>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</si>
  <si>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</si>
  <si>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</si>
  <si>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</si>
  <si>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</si>
  <si>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</si>
  <si>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</si>
  <si>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</si>
  <si>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</si>
  <si>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</si>
  <si>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</si>
  <si>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</si>
  <si>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</si>
  <si>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</si>
  <si>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</si>
  <si>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</si>
  <si>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</si>
  <si>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</si>
  <si>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</si>
  <si>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</si>
  <si>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</si>
  <si>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</si>
  <si>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</si>
  <si>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</si>
  <si>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</si>
  <si>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</si>
  <si>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</si>
  <si>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</si>
  <si>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</si>
  <si>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</si>
  <si>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</si>
  <si>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</si>
  <si>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</si>
  <si>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</si>
  <si>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</si>
  <si>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</si>
  <si>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</si>
  <si>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</si>
  <si>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</si>
  <si>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</si>
  <si>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</si>
  <si>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</si>
  <si>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</si>
  <si>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</si>
  <si>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</si>
  <si>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</si>
  <si>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</si>
  <si>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</si>
  <si>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</si>
  <si>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</si>
  <si>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</si>
  <si>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</si>
  <si>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</si>
  <si>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</si>
  <si>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</si>
  <si>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</si>
  <si>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</si>
  <si>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</si>
  <si>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</si>
  <si>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</si>
  <si>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</si>
  <si>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</si>
  <si>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</si>
  <si>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</si>
  <si>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</si>
  <si>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</si>
  <si>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</si>
  <si>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</si>
  <si>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</si>
  <si>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</si>
  <si>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</si>
  <si>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</si>
  <si>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</si>
  <si>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</si>
  <si>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</si>
  <si>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</si>
  <si>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</si>
  <si>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</si>
  <si>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</si>
  <si>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</si>
  <si>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</si>
  <si>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</si>
  <si>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</si>
  <si>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</si>
  <si>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</si>
  <si>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</si>
  <si>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</si>
  <si>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</si>
  <si>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</si>
  <si>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</si>
  <si>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</si>
  <si>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</si>
  <si>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</si>
  <si>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</si>
  <si>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</si>
  <si>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</si>
  <si>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</si>
  <si>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</si>
  <si>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</si>
  <si>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</si>
  <si>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</si>
  <si>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</si>
  <si>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</si>
  <si>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</si>
  <si>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</si>
  <si>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</si>
  <si>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</si>
  <si>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</si>
  <si>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</si>
  <si>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</si>
  <si>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</si>
  <si>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</si>
  <si>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</si>
  <si>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</si>
  <si>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</si>
  <si>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</si>
  <si>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</si>
  <si>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</si>
  <si>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</si>
  <si>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</si>
  <si>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</si>
  <si>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</si>
  <si>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</si>
  <si>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</si>
  <si>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</si>
  <si>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</si>
  <si>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</si>
  <si>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</si>
  <si>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</si>
  <si>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</si>
  <si>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</si>
  <si>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</si>
  <si>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</si>
  <si>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</si>
  <si>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</si>
  <si>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</si>
  <si>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</si>
  <si>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</si>
  <si>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</si>
  <si>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</si>
  <si>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</si>
  <si>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</si>
  <si>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</si>
  <si>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</si>
  <si>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</si>
  <si>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</si>
  <si>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</si>
  <si>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</si>
  <si>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</si>
  <si>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</si>
  <si>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</si>
  <si>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</si>
  <si>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</si>
  <si>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</si>
  <si>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</si>
  <si>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</si>
  <si>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</si>
  <si>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</si>
  <si>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</si>
  <si>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</si>
  <si>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</si>
  <si>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</si>
  <si>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</si>
  <si>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</si>
  <si>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</si>
  <si>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</si>
  <si>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</si>
  <si>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</si>
  <si>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</si>
  <si>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</si>
  <si>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</si>
  <si>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</si>
  <si>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</si>
  <si>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</si>
  <si>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</si>
  <si>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</si>
  <si>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</si>
  <si>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</si>
  <si>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</si>
  <si>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</si>
  <si>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</si>
  <si>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</si>
  <si>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</si>
  <si>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</si>
  <si>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</si>
  <si>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</si>
  <si>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</si>
  <si>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</si>
  <si>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</si>
  <si>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</si>
  <si>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</si>
  <si>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</si>
  <si>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</si>
  <si>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</si>
  <si>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</si>
  <si>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</si>
  <si>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</si>
  <si>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</si>
  <si>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</si>
  <si>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</si>
  <si>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</si>
  <si>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</si>
  <si>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</si>
  <si>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</si>
  <si>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</si>
  <si>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</si>
  <si>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</si>
  <si>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</si>
  <si>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</si>
  <si>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</si>
  <si>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</si>
  <si>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</si>
  <si>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</si>
  <si>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</si>
  <si>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</si>
  <si>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</si>
  <si>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</si>
  <si>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</si>
  <si>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</si>
  <si>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</si>
  <si>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</si>
  <si>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</si>
  <si>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</si>
  <si>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</si>
  <si>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</si>
  <si>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</si>
  <si>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</si>
  <si>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</si>
  <si>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</si>
  <si>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</si>
  <si>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</si>
  <si>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</si>
  <si>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</si>
  <si>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</si>
  <si>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</si>
  <si>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</si>
  <si>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</si>
  <si>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</si>
  <si>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</si>
  <si>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</si>
  <si>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</si>
  <si>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</si>
  <si>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</si>
  <si>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</si>
  <si>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</si>
  <si>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</si>
  <si>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</si>
  <si>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</si>
  <si>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</si>
  <si>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</si>
  <si>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</si>
  <si>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</si>
  <si>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</si>
  <si>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</si>
  <si>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</si>
  <si>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</si>
  <si>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</si>
  <si>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</si>
  <si>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</si>
  <si>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</si>
  <si>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</si>
  <si>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</si>
  <si>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</si>
  <si>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</si>
  <si>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</si>
  <si>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</si>
  <si>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</si>
  <si>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</si>
  <si>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</si>
  <si>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</si>
  <si>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</si>
  <si>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</si>
  <si>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</si>
  <si>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</si>
  <si>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</si>
  <si>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</si>
  <si>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</si>
  <si>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</si>
  <si>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</si>
  <si>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</si>
  <si>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</si>
  <si>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</si>
  <si>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</si>
  <si>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</si>
  <si>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</si>
  <si>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</si>
  <si>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</si>
  <si>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</si>
  <si>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</si>
  <si>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</si>
  <si>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</si>
  <si>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</si>
  <si>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</si>
  <si>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</si>
  <si>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</si>
  <si>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</si>
  <si>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</si>
  <si>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</si>
  <si>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</si>
  <si>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</si>
  <si>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</si>
  <si>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</si>
  <si>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</si>
  <si>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</si>
  <si>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</si>
  <si>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</si>
  <si>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</si>
  <si>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</si>
  <si>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</si>
  <si>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</si>
  <si>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</si>
  <si>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</si>
  <si>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</si>
  <si>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</si>
  <si>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</si>
  <si>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</si>
  <si>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</si>
  <si>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</si>
  <si>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</si>
  <si>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</si>
  <si>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</si>
  <si>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</si>
  <si>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</si>
  <si>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</si>
  <si>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</si>
  <si>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</si>
  <si>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</si>
  <si>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</si>
  <si>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</si>
  <si>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</si>
  <si>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</si>
  <si>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</si>
  <si>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</si>
  <si>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</si>
  <si>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</si>
  <si>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</si>
  <si>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</si>
  <si>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</si>
  <si>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</si>
  <si>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</si>
  <si>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</si>
  <si>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</si>
  <si>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</si>
  <si>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</si>
  <si>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</si>
  <si>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</si>
  <si>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</si>
  <si>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</si>
  <si>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</si>
  <si>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</si>
  <si>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</si>
  <si>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</si>
  <si>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</si>
  <si>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</si>
  <si>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</si>
  <si>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</si>
  <si>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</si>
  <si>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</si>
  <si>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</si>
  <si>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</si>
  <si>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</si>
  <si>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</si>
  <si>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</si>
  <si>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</si>
  <si>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</si>
  <si>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</si>
  <si>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</si>
  <si>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</si>
  <si>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</si>
  <si>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</si>
  <si>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</si>
  <si>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</si>
  <si>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</si>
  <si>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</si>
  <si>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</si>
  <si>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</si>
  <si>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</si>
  <si>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</si>
  <si>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</si>
  <si>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</si>
  <si>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</si>
  <si>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</si>
  <si>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</si>
  <si>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</si>
  <si>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</si>
  <si>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</si>
  <si>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</si>
  <si>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</si>
  <si>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</si>
  <si>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</si>
  <si>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</si>
  <si>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</si>
  <si>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</si>
  <si>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</si>
  <si>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</si>
  <si>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</si>
  <si>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</si>
  <si>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</si>
  <si>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</si>
  <si>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</si>
  <si>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</si>
  <si>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</si>
  <si>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</si>
  <si>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</si>
  <si>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</si>
  <si>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</si>
  <si>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</si>
  <si>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</si>
  <si>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</si>
  <si>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</si>
  <si>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</si>
  <si>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</si>
  <si>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</si>
  <si>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</si>
  <si>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</si>
  <si>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</si>
  <si>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</si>
  <si>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</si>
  <si>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</si>
  <si>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</si>
  <si>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</si>
  <si>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</si>
  <si>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</si>
  <si>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</si>
  <si>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</si>
  <si>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</si>
  <si>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</si>
  <si>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</si>
  <si>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</si>
  <si>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</si>
  <si>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</si>
  <si>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</si>
  <si>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</si>
  <si>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</si>
  <si>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</si>
  <si>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</si>
  <si>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</si>
  <si>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</si>
  <si>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</si>
  <si>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</si>
  <si>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</si>
  <si>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</si>
  <si>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</si>
  <si>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</si>
  <si>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</si>
  <si>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</si>
  <si>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</si>
  <si>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</si>
  <si>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</si>
  <si>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</si>
  <si>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</si>
  <si>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</si>
  <si>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</si>
  <si>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</si>
  <si>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</si>
  <si>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</si>
  <si>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</si>
  <si>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</si>
  <si>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</si>
  <si>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</si>
  <si>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</si>
  <si>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</si>
  <si>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</si>
  <si>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</si>
  <si>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</si>
  <si>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</si>
  <si>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</si>
  <si>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</si>
  <si>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</si>
  <si>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</si>
  <si>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</si>
  <si>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</si>
  <si>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</si>
  <si>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</si>
  <si>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</si>
  <si>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</si>
  <si>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</si>
  <si>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</si>
  <si>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</si>
  <si>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</si>
  <si>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</si>
  <si>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</si>
  <si>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</si>
  <si>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</si>
  <si>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</si>
  <si>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</si>
  <si>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</si>
  <si>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</si>
  <si>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</si>
  <si>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</si>
  <si>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</si>
  <si>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</si>
  <si>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</si>
  <si>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</si>
  <si>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</si>
  <si>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</si>
  <si>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</si>
  <si>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</si>
  <si>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</si>
  <si>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</si>
  <si>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</si>
  <si>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</si>
  <si>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</si>
  <si>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</si>
  <si>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</si>
  <si>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</si>
  <si>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</si>
  <si>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</si>
  <si>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</si>
  <si>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</si>
  <si>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</si>
  <si>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</si>
  <si>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</si>
  <si>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</si>
  <si>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</si>
  <si>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</si>
  <si>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</si>
  <si>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</si>
  <si>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</si>
  <si>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</si>
  <si>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</si>
  <si>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</si>
  <si>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</si>
  <si>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</si>
  <si>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</si>
  <si>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</si>
  <si>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</si>
  <si>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</si>
  <si>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</si>
  <si>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</si>
  <si>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</si>
  <si>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</si>
  <si>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</si>
  <si>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</si>
  <si>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</si>
  <si>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</si>
  <si>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</si>
  <si>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</si>
  <si>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</si>
  <si>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</si>
  <si>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</si>
  <si>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</si>
  <si>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</si>
  <si>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</si>
  <si>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</si>
  <si>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</si>
  <si>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</si>
  <si>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</si>
  <si>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</si>
  <si>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</si>
  <si>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</si>
  <si>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</si>
  <si>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</si>
  <si>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</si>
  <si>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</si>
  <si>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</si>
  <si>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</si>
  <si>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</si>
  <si>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</si>
  <si>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</si>
  <si>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</si>
  <si>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</si>
  <si>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</si>
  <si>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</si>
  <si>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</si>
  <si>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</si>
  <si>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</si>
  <si>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</si>
  <si>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</si>
  <si>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</si>
  <si>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</si>
  <si>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</si>
  <si>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</si>
  <si>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</si>
  <si>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</si>
  <si>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</si>
  <si>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</si>
  <si>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</si>
  <si>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</si>
  <si>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</si>
  <si>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</si>
  <si>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</si>
  <si>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</si>
  <si>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</si>
  <si>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</si>
  <si>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</si>
  <si>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</si>
  <si>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</si>
  <si>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</si>
  <si>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</si>
  <si>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</si>
  <si>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</si>
  <si>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</si>
  <si>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</si>
  <si>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</si>
  <si>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</si>
  <si>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</si>
  <si>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</si>
  <si>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</si>
  <si>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</si>
  <si>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</si>
  <si>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</si>
  <si>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</si>
  <si>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</si>
  <si>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</si>
  <si>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</si>
  <si>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</si>
  <si>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</si>
  <si>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</si>
  <si>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</si>
  <si>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</si>
  <si>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</si>
  <si>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</si>
  <si>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</si>
  <si>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</si>
  <si>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</si>
  <si>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</si>
  <si>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</si>
  <si>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</si>
  <si>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</si>
  <si>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</si>
  <si>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</si>
  <si>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</si>
  <si>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</si>
  <si>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</si>
  <si>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</si>
  <si>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</si>
  <si>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</si>
  <si>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</si>
  <si>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</si>
  <si>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</si>
  <si>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</si>
  <si>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</si>
  <si>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</si>
  <si>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</si>
  <si>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</si>
  <si>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</si>
  <si>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</si>
  <si>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</si>
  <si>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</si>
  <si>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</si>
  <si>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</si>
  <si>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</si>
  <si>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</si>
  <si>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</si>
  <si>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</si>
  <si>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</si>
  <si>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</si>
  <si>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</si>
  <si>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</si>
  <si>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</si>
  <si>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</si>
  <si>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</si>
  <si>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</si>
  <si>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</si>
  <si>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</si>
  <si>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</si>
  <si>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</si>
  <si>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</si>
  <si>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</si>
  <si>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</si>
  <si>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</si>
  <si>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</si>
  <si>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</si>
  <si>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</si>
  <si>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</si>
  <si>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</si>
  <si>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</si>
  <si>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</si>
  <si>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</si>
  <si>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</si>
  <si>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</si>
  <si>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</si>
  <si>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</si>
  <si>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</si>
  <si>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</si>
  <si>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</si>
  <si>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</si>
  <si>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</si>
  <si>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</si>
  <si>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</si>
  <si>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</si>
  <si>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</si>
  <si>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</si>
  <si>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</si>
  <si>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</si>
  <si>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</si>
  <si>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</si>
  <si>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</si>
  <si>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</si>
  <si>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</si>
  <si>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</si>
  <si>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</si>
  <si>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</si>
  <si>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</si>
  <si>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</si>
  <si>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</si>
  <si>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</si>
  <si>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</si>
  <si>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</si>
  <si>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</si>
  <si>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</si>
  <si>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</si>
  <si>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</si>
  <si>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</si>
  <si>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</si>
  <si>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</si>
  <si>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</si>
  <si>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</si>
  <si>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</si>
  <si>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</si>
  <si>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</si>
  <si>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</si>
  <si>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</si>
  <si>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</si>
  <si>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</si>
  <si>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</si>
  <si>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</si>
  <si>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</si>
  <si>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</si>
  <si>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</si>
  <si>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</si>
  <si>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</si>
  <si>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</si>
  <si>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</si>
  <si>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</si>
  <si>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</si>
  <si>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</si>
  <si>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</si>
  <si>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</si>
  <si>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</si>
  <si>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</si>
  <si>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</si>
  <si>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</si>
  <si>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</si>
  <si>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</si>
  <si>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</si>
  <si>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</si>
  <si>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</si>
  <si>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</si>
  <si>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</si>
  <si>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</si>
  <si>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</si>
  <si>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</si>
  <si>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</si>
  <si>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</si>
  <si>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</si>
  <si>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</si>
  <si>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</si>
  <si>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</si>
  <si>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</si>
  <si>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</si>
  <si>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</si>
  <si>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</si>
  <si>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</si>
  <si>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</si>
  <si>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</si>
  <si>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</si>
  <si>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</si>
  <si>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</si>
  <si>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</si>
  <si>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</si>
  <si>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</si>
  <si>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</si>
  <si>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</si>
  <si>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</si>
  <si>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</si>
  <si>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</si>
  <si>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</si>
  <si>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</si>
  <si>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</si>
  <si>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</si>
  <si>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</si>
  <si>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</si>
  <si>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</si>
  <si>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</si>
  <si>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</si>
  <si>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</si>
  <si>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</si>
  <si>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</si>
  <si>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</si>
  <si>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</si>
  <si>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</si>
  <si>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</si>
  <si>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</si>
  <si>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</si>
  <si>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</si>
  <si>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</si>
  <si>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</si>
  <si>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</si>
  <si>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</si>
  <si>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</si>
  <si>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</si>
  <si>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</si>
  <si>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</si>
  <si>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</si>
  <si>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</si>
  <si>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</si>
  <si>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</si>
  <si>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</si>
  <si>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</si>
  <si>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</si>
  <si>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</si>
  <si>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</si>
  <si>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</si>
  <si>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</si>
  <si>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</si>
  <si>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</si>
  <si>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</si>
  <si>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</si>
  <si>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</si>
  <si>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</si>
  <si>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</si>
  <si>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</si>
  <si>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</si>
  <si>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</si>
  <si>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</si>
  <si>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</si>
  <si>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</si>
  <si>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</si>
  <si>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</si>
  <si>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</si>
  <si>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</si>
  <si>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</si>
  <si>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</si>
  <si>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</si>
  <si>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</si>
  <si>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</si>
  <si>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</si>
  <si>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</si>
  <si>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</si>
  <si>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</si>
  <si>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</si>
  <si>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</si>
  <si>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</si>
  <si>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</si>
  <si>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</si>
  <si>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</si>
  <si>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</si>
  <si>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</si>
  <si>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</si>
  <si>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</si>
  <si>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</si>
  <si>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</si>
  <si>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</si>
  <si>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</si>
  <si>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</si>
  <si>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</si>
  <si>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</si>
  <si>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</si>
  <si>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</si>
  <si>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</si>
  <si>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</si>
  <si>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</si>
  <si>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</si>
  <si>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</si>
  <si>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</si>
  <si>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</si>
  <si>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</si>
  <si>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</si>
  <si>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</si>
  <si>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</si>
  <si>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</si>
  <si>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</si>
  <si>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</si>
  <si>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</si>
  <si>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</si>
  <si>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</si>
  <si>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</si>
  <si>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</si>
  <si>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</si>
  <si>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</si>
  <si>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</si>
  <si>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</si>
  <si>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</si>
  <si>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</si>
  <si>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</si>
  <si>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</si>
  <si>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</si>
  <si>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</si>
  <si>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</si>
  <si>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</si>
  <si>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</si>
  <si>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</si>
  <si>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</si>
  <si>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</si>
  <si>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</si>
  <si>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</si>
  <si>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</si>
  <si>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</si>
  <si>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</si>
  <si>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</si>
  <si>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</si>
  <si>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</si>
  <si>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</si>
  <si>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</si>
  <si>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</si>
  <si>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</si>
  <si>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</si>
  <si>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</si>
  <si>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</si>
  <si>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</si>
  <si>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</si>
  <si>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</si>
  <si>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</si>
  <si>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</si>
  <si>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</si>
  <si>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</si>
  <si>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</si>
  <si>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</si>
  <si>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</si>
  <si>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</si>
  <si>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</si>
  <si>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</si>
  <si>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</si>
  <si>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</si>
  <si>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</si>
  <si>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</si>
  <si>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</si>
  <si>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</si>
  <si>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</si>
  <si>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</si>
  <si>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</si>
  <si>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</si>
  <si>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</si>
  <si>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</si>
  <si>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</si>
  <si>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</si>
  <si>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</si>
  <si>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</si>
  <si>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</si>
  <si>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</si>
  <si>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</si>
  <si>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</si>
  <si>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</si>
  <si>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</si>
  <si>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</si>
  <si>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</si>
  <si>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</si>
  <si>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</si>
  <si>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</si>
  <si>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</si>
  <si>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</si>
  <si>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</si>
  <si>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</si>
  <si>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</si>
  <si>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</si>
  <si>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</si>
  <si>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</si>
  <si>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</si>
  <si>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</si>
  <si>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</si>
  <si>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</si>
  <si>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</si>
  <si>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</si>
  <si>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</si>
  <si>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</si>
  <si>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</si>
  <si>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</si>
  <si>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</si>
  <si>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</si>
  <si>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</si>
  <si>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</si>
  <si>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</si>
  <si>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</si>
  <si>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</si>
  <si>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</si>
  <si>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</si>
  <si>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</si>
  <si>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</si>
  <si>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</si>
  <si>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</si>
  <si>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</si>
  <si>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</si>
  <si>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</si>
  <si>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</si>
  <si>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</si>
  <si>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</si>
  <si>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</si>
  <si>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</si>
  <si>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</si>
  <si>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</si>
  <si>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</si>
  <si>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</si>
  <si>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</si>
  <si>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</si>
  <si>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</si>
  <si>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</si>
  <si>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</si>
  <si>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</si>
  <si>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</si>
  <si>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</si>
  <si>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</si>
  <si>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</si>
  <si>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</si>
  <si>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</si>
  <si>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</si>
  <si>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</si>
  <si>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</si>
  <si>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</si>
  <si>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</si>
  <si>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</si>
  <si>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</si>
  <si>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</si>
  <si>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</si>
  <si>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</si>
  <si>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</si>
  <si>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</si>
  <si>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</si>
  <si>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</si>
  <si>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</si>
  <si>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</si>
  <si>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</si>
  <si>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</si>
  <si>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</si>
  <si>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</si>
  <si>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</si>
  <si>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</si>
  <si>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</si>
  <si>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</si>
  <si>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</si>
  <si>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</si>
  <si>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</si>
  <si>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</si>
  <si>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</si>
  <si>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</si>
  <si>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</si>
  <si>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</si>
  <si>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</si>
  <si>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</si>
  <si>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</si>
  <si>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</si>
  <si>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</si>
  <si>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</si>
  <si>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</si>
  <si>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</si>
  <si>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</si>
  <si>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</si>
  <si>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</si>
  <si>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</si>
  <si>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</si>
  <si>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</si>
  <si>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</si>
  <si>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</si>
  <si>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</si>
  <si>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</si>
  <si>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</si>
  <si>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</si>
  <si>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</si>
  <si>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</si>
  <si>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</si>
  <si>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</si>
  <si>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</si>
  <si>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</si>
  <si>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</si>
  <si>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</si>
  <si>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</si>
  <si>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</si>
  <si>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</si>
  <si>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</si>
  <si>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</si>
  <si>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</si>
  <si>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</si>
  <si>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</si>
  <si>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</si>
  <si>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</si>
  <si>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</si>
  <si>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</si>
  <si>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</si>
  <si>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</si>
  <si>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</si>
  <si>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</si>
  <si>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</si>
  <si>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</si>
  <si>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</si>
  <si>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</si>
  <si>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</si>
  <si>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</si>
  <si>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</si>
  <si>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</si>
  <si>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</si>
  <si>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</si>
  <si>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</si>
  <si>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</si>
  <si>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</si>
  <si>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</si>
  <si>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</si>
  <si>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</si>
  <si>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</si>
  <si>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</si>
  <si>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</si>
  <si>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</si>
  <si>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</si>
  <si>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</si>
  <si>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</si>
  <si>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</si>
  <si>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</si>
  <si>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</si>
  <si>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</si>
  <si>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</si>
  <si>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</si>
  <si>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</si>
  <si>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</si>
  <si>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</si>
  <si>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</si>
  <si>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</si>
  <si>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</si>
  <si>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</si>
  <si>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</si>
  <si>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</si>
  <si>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</si>
  <si>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</si>
  <si>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</si>
  <si>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</si>
  <si>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</si>
  <si>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</si>
  <si>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</si>
  <si>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</si>
  <si>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</si>
  <si>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</si>
  <si>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</si>
  <si>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</si>
  <si>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</si>
  <si>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</si>
  <si>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</si>
  <si>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</si>
  <si>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</si>
  <si>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</si>
  <si>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</si>
  <si>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</si>
  <si>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</si>
  <si>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</si>
  <si>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</si>
  <si>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</si>
  <si>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</si>
  <si>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</si>
  <si>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</si>
  <si>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</si>
  <si>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</si>
  <si>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</si>
  <si>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</si>
  <si>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</si>
  <si>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</si>
  <si>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</si>
  <si>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</si>
  <si>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</si>
  <si>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</si>
  <si>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</si>
  <si>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</si>
  <si>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</si>
  <si>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</si>
  <si>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</si>
  <si>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</si>
  <si>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</si>
  <si>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</si>
  <si>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</si>
  <si>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</si>
  <si>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</si>
  <si>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</si>
  <si>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</si>
  <si>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</si>
  <si>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</si>
  <si>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</si>
  <si>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</si>
  <si>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</si>
  <si>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</si>
  <si>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</si>
  <si>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</si>
  <si>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</si>
  <si>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</si>
  <si>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</si>
  <si>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</si>
  <si>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</si>
  <si>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</si>
  <si>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</si>
  <si>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</si>
  <si>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</si>
  <si>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</si>
  <si>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</si>
  <si>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</si>
  <si>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</si>
  <si>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</si>
  <si>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</si>
  <si>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</si>
  <si>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</si>
  <si>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</si>
  <si>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</si>
  <si>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</si>
  <si>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</si>
  <si>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</si>
  <si>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</si>
  <si>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</si>
  <si>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</si>
  <si>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</si>
  <si>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</si>
  <si>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</si>
  <si>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</si>
  <si>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</si>
  <si>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</si>
  <si>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</si>
  <si>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</si>
  <si>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</si>
  <si>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</si>
  <si>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</si>
  <si>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</si>
  <si>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</si>
  <si>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</si>
  <si>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</si>
  <si>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</si>
  <si>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</si>
  <si>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</si>
  <si>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</si>
  <si>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</si>
  <si>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</si>
  <si>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</si>
  <si>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</si>
  <si>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</si>
  <si>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</si>
  <si>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</si>
  <si>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</si>
  <si>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</si>
  <si>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</si>
  <si>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</si>
  <si>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</si>
  <si>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</si>
  <si>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</si>
  <si>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</si>
  <si>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</si>
  <si>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</si>
  <si>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</si>
  <si>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</si>
  <si>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</si>
  <si>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</si>
  <si>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</si>
  <si>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</si>
  <si>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</si>
  <si>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</si>
  <si>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</si>
  <si>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</si>
  <si>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</si>
  <si>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</si>
  <si>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</si>
  <si>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</si>
  <si>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</si>
  <si>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</si>
  <si>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</si>
  <si>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</si>
  <si>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</si>
  <si>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</si>
  <si>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</si>
  <si>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</si>
  <si>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</si>
  <si>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</si>
  <si>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</si>
  <si>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</si>
  <si>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</si>
  <si>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</si>
  <si>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</si>
  <si>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</si>
  <si>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</si>
  <si>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</si>
  <si>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</si>
  <si>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</si>
  <si>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</si>
  <si>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</si>
  <si>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</si>
  <si>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</si>
  <si>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</si>
  <si>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</si>
  <si>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</si>
  <si>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</si>
  <si>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</si>
  <si>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</si>
  <si>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</si>
  <si>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</si>
  <si>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</si>
  <si>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</si>
  <si>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</si>
  <si>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</si>
  <si>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</si>
  <si>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</si>
  <si>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</si>
  <si>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</si>
  <si>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</si>
  <si>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</si>
  <si>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</si>
  <si>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</si>
  <si>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</si>
  <si>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</si>
  <si>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</si>
  <si>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</si>
  <si>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</si>
  <si>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</si>
  <si>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</si>
  <si>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</si>
  <si>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</si>
  <si>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</si>
  <si>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</si>
  <si>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</si>
  <si>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</si>
  <si>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</si>
  <si>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</si>
  <si>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</si>
  <si>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</si>
  <si>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</si>
  <si>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</si>
  <si>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</si>
  <si>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</si>
  <si>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</si>
  <si>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</si>
  <si>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</si>
  <si>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</si>
  <si>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</si>
  <si>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</si>
  <si>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</si>
  <si>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</si>
  <si>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</si>
  <si>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</si>
  <si>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</si>
  <si>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</si>
  <si>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</si>
  <si>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</si>
  <si>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</si>
  <si>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</si>
  <si>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</si>
  <si>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</si>
  <si>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</si>
  <si>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</si>
  <si>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</si>
  <si>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</si>
  <si>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</si>
  <si>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</si>
  <si>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</si>
  <si>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</si>
  <si>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</si>
  <si>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</si>
  <si>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</si>
  <si>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</si>
  <si>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</si>
  <si>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</si>
  <si>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</si>
  <si>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</si>
  <si>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</si>
  <si>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</si>
  <si>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</si>
  <si>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</si>
  <si>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</si>
  <si>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</si>
  <si>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</si>
  <si>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</si>
  <si>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</si>
  <si>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</si>
  <si>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</si>
  <si>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</si>
  <si>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</si>
  <si>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</si>
  <si>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</si>
  <si>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</si>
  <si>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</si>
  <si>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</si>
  <si>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</si>
  <si>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</si>
  <si>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</si>
  <si>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</si>
  <si>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</si>
  <si>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</si>
  <si>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</si>
  <si>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</si>
  <si>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</si>
  <si>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</si>
  <si>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</si>
  <si>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</si>
  <si>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</si>
  <si>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</si>
  <si>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</si>
  <si>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</si>
  <si>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</si>
  <si>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</si>
  <si>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</si>
  <si>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</si>
  <si>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</si>
  <si>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</si>
  <si>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</si>
  <si>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</si>
  <si>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</si>
  <si>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</si>
  <si>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</si>
  <si>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</si>
  <si>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</si>
  <si>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</si>
  <si>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</si>
  <si>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</si>
  <si>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</si>
  <si>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</si>
  <si>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</si>
  <si>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</si>
  <si>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</si>
  <si>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</si>
  <si>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</si>
  <si>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</si>
  <si>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</si>
  <si>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</si>
  <si>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</si>
  <si>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</si>
  <si>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</si>
  <si>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</si>
  <si>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</si>
  <si>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</si>
  <si>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</si>
  <si>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</si>
  <si>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</si>
  <si>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</si>
  <si>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</si>
  <si>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</si>
  <si>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</si>
  <si>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</si>
  <si>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</si>
  <si>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</si>
  <si>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</si>
  <si>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</si>
  <si>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</si>
  <si>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</si>
  <si>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</si>
  <si>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</si>
  <si>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</si>
  <si>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</si>
  <si>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</si>
  <si>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</si>
  <si>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</si>
  <si>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</si>
  <si>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</si>
  <si>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</si>
  <si>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</si>
  <si>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</si>
  <si>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</si>
  <si>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</si>
  <si>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</si>
  <si>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</si>
  <si>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</si>
  <si>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</si>
  <si>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</si>
  <si>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</si>
  <si>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</si>
  <si>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</si>
  <si>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</si>
  <si>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</si>
  <si>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</si>
  <si>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</si>
  <si>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</si>
  <si>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</si>
  <si>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</si>
  <si>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</si>
  <si>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</si>
  <si>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</si>
  <si>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</si>
  <si>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</si>
  <si>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</si>
  <si>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</si>
  <si>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</si>
  <si>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</si>
  <si>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</si>
  <si>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</si>
  <si>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</si>
  <si>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</si>
  <si>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</si>
  <si>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</si>
  <si>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</si>
  <si>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</si>
  <si>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</si>
  <si>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</si>
  <si>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</si>
  <si>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</si>
  <si>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</si>
  <si>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</si>
  <si>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</si>
  <si>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</si>
  <si>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</si>
  <si>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</si>
  <si>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</si>
  <si>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</si>
  <si>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</si>
  <si>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</si>
  <si>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</si>
  <si>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</si>
  <si>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</si>
  <si>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</si>
  <si>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</si>
  <si>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</si>
  <si>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</si>
  <si>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</si>
  <si>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</si>
  <si>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</si>
  <si>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</si>
  <si>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</si>
  <si>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</si>
  <si>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</si>
  <si>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</si>
  <si>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</si>
  <si>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</si>
  <si>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</si>
  <si>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</si>
  <si>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</si>
  <si>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</si>
  <si>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</si>
  <si>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</si>
  <si>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</si>
  <si>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</si>
  <si>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</si>
  <si>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</si>
  <si>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</si>
  <si>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</si>
  <si>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</si>
  <si>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</si>
  <si>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</si>
  <si>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</si>
  <si>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</si>
  <si>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</si>
  <si>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</si>
  <si>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</si>
  <si>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</si>
  <si>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</si>
  <si>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</si>
  <si>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</si>
  <si>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</si>
  <si>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</si>
  <si>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</si>
  <si>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</si>
  <si>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</si>
  <si>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</si>
  <si>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</si>
  <si>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</si>
  <si>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</si>
  <si>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</si>
  <si>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</si>
  <si>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</si>
  <si>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</si>
  <si>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</si>
  <si>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</si>
  <si>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</si>
  <si>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</si>
  <si>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</si>
  <si>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</si>
  <si>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</si>
  <si>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</si>
  <si>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</si>
  <si>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</si>
  <si>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</si>
  <si>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</si>
  <si>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</si>
  <si>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</si>
  <si>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</si>
  <si>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</si>
  <si>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</si>
  <si>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</si>
  <si>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</si>
  <si>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</si>
  <si>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</si>
  <si>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</si>
  <si>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</si>
  <si>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</si>
  <si>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</si>
  <si>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</si>
  <si>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</si>
  <si>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</si>
  <si>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</si>
  <si>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</si>
  <si>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</si>
  <si>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</si>
  <si>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</si>
  <si>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</si>
  <si>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</si>
  <si>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</si>
  <si>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</si>
  <si>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</si>
  <si>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</si>
  <si>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</si>
  <si>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</si>
  <si>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</si>
  <si>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</si>
  <si>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</si>
  <si>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</si>
  <si>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</si>
  <si>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</si>
  <si>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</si>
  <si>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</si>
  <si>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</si>
  <si>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</si>
  <si>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</si>
  <si>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</si>
  <si>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</si>
  <si>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</si>
  <si>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</si>
  <si>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</si>
  <si>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</si>
  <si>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</si>
  <si>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</si>
  <si>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</si>
  <si>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</si>
  <si>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</si>
  <si>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</si>
  <si>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</si>
  <si>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</si>
  <si>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</si>
  <si>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</si>
  <si>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</si>
  <si>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</si>
  <si>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</si>
  <si>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</si>
  <si>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</si>
  <si>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</si>
  <si>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</si>
  <si>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</si>
  <si>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</si>
  <si>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</si>
  <si>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</si>
  <si>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</si>
  <si>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</si>
  <si>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</si>
  <si>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</si>
  <si>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</si>
  <si>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</si>
  <si>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</si>
  <si>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</si>
  <si>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</si>
  <si>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</si>
  <si>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</si>
  <si>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</si>
  <si>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</si>
  <si>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</si>
  <si>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</si>
  <si>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</si>
  <si>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</si>
  <si>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</si>
  <si>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</si>
  <si>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</si>
  <si>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</si>
  <si>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</si>
  <si>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</si>
  <si>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</si>
  <si>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</si>
  <si>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</si>
  <si>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</si>
  <si>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</si>
  <si>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</si>
  <si>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</si>
  <si>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</si>
  <si>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</si>
  <si>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</si>
  <si>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</si>
  <si>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</si>
  <si>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</si>
  <si>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</si>
  <si>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</si>
  <si>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</si>
  <si>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</si>
  <si>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</si>
  <si>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</si>
  <si>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</si>
  <si>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</si>
  <si>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</si>
  <si>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</si>
  <si>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</si>
  <si>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</si>
  <si>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</si>
  <si>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</si>
  <si>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</si>
  <si>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</si>
  <si>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</si>
  <si>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</si>
  <si>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</si>
  <si>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</si>
  <si>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</si>
  <si>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</si>
  <si>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</si>
  <si>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</si>
  <si>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</si>
  <si>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</si>
  <si>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</si>
  <si>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</si>
  <si>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</si>
  <si>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</si>
  <si>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</si>
  <si>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</si>
  <si>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</si>
  <si>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</si>
  <si>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</si>
  <si>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</si>
  <si>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</si>
  <si>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</si>
  <si>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</si>
  <si>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</si>
  <si>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</si>
  <si>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</si>
  <si>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</si>
  <si>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</si>
  <si>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</si>
  <si>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</si>
  <si>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</si>
  <si>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</si>
  <si>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</si>
  <si>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</si>
  <si>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</si>
  <si>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</si>
  <si>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</si>
  <si>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</si>
  <si>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</si>
  <si>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</si>
  <si>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</si>
  <si>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</si>
  <si>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</si>
  <si>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</si>
  <si>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</si>
  <si>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</si>
  <si>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</si>
  <si>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</si>
  <si>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</si>
  <si>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</si>
  <si>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</si>
  <si>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</si>
  <si>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</si>
  <si>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</si>
  <si>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</si>
  <si>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</si>
  <si>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</si>
  <si>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</si>
  <si>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</si>
  <si>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</si>
  <si>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</si>
  <si>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</si>
  <si>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</si>
  <si>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</si>
  <si>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</si>
  <si>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</si>
  <si>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</si>
  <si>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</si>
  <si>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</si>
  <si>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</si>
  <si>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</si>
  <si>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</si>
  <si>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</si>
  <si>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</si>
  <si>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</si>
  <si>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</si>
  <si>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</si>
  <si>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</si>
  <si>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</si>
  <si>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</si>
  <si>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</si>
  <si>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</si>
  <si>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</si>
  <si>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</si>
  <si>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</si>
  <si>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</si>
  <si>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</si>
  <si>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</si>
  <si>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</si>
  <si>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</si>
  <si>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</si>
  <si>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</si>
  <si>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</si>
  <si>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</si>
  <si>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</si>
  <si>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</si>
  <si>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</si>
  <si>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</si>
  <si>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</si>
  <si>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</si>
  <si>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</si>
  <si>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</si>
  <si>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</si>
  <si>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</si>
  <si>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</si>
  <si>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</si>
  <si>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</si>
  <si>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</si>
  <si>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</si>
  <si>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</si>
  <si>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</si>
  <si>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</si>
  <si>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</si>
  <si>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</si>
  <si>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</si>
  <si>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</si>
  <si>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</si>
  <si>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</si>
  <si>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</si>
  <si>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</si>
  <si>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</si>
  <si>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</si>
  <si>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</si>
  <si>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</si>
  <si>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</si>
  <si>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</si>
  <si>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</si>
  <si>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</si>
  <si>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</si>
  <si>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</si>
  <si>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</si>
  <si>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</si>
  <si>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</si>
  <si>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</si>
  <si>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</si>
  <si>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</si>
  <si>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</si>
  <si>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</si>
  <si>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</si>
  <si>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</si>
  <si>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</si>
  <si>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</si>
  <si>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</si>
  <si>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</si>
  <si>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</si>
  <si>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</si>
  <si>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</si>
  <si>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</si>
  <si>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</si>
  <si>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</si>
  <si>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</si>
  <si>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</si>
  <si>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</si>
  <si>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</si>
  <si>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</si>
  <si>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</si>
  <si>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</si>
  <si>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</si>
  <si>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</si>
  <si>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</si>
  <si>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</si>
  <si>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</si>
  <si>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</si>
  <si>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</si>
  <si>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</si>
  <si>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</si>
  <si>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</si>
  <si>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</si>
  <si>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</si>
  <si>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</si>
  <si>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</si>
  <si>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</si>
  <si>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</si>
  <si>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</si>
  <si>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</si>
  <si>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</si>
  <si>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</si>
  <si>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</si>
  <si>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</si>
  <si>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</si>
  <si>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</si>
  <si>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</si>
  <si>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</si>
  <si>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</si>
  <si>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</si>
  <si>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</si>
  <si>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</si>
  <si>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</si>
  <si>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</si>
  <si>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</si>
  <si>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</si>
  <si>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</si>
  <si>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</si>
  <si>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</si>
  <si>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</si>
  <si>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</si>
  <si>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</si>
  <si>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</si>
  <si>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</si>
  <si>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</si>
  <si>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</si>
  <si>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</si>
  <si>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</si>
  <si>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</si>
  <si>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</si>
  <si>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</si>
  <si>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</si>
  <si>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</si>
  <si>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</si>
  <si>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</si>
  <si>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</si>
  <si>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</si>
  <si>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</si>
  <si>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</si>
  <si>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</si>
  <si>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</si>
  <si>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</si>
  <si>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</si>
  <si>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</si>
  <si>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</si>
  <si>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</si>
  <si>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</si>
  <si>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</si>
  <si>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</si>
  <si>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</si>
  <si>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</si>
  <si>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</si>
  <si>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</si>
  <si>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</si>
  <si>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</si>
  <si>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</si>
  <si>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</si>
  <si>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</si>
  <si>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</si>
  <si>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</si>
  <si>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</si>
  <si>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</si>
  <si>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</si>
  <si>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</si>
  <si>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</si>
  <si>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</si>
  <si>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</si>
  <si>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</si>
  <si>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</si>
  <si>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</si>
  <si>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</si>
  <si>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</si>
  <si>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</si>
  <si>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</si>
  <si>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</si>
  <si>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</si>
  <si>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</si>
  <si>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</si>
  <si>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</si>
  <si>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</si>
  <si>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</si>
  <si>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</si>
  <si>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</si>
  <si>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</si>
  <si>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</si>
  <si>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</si>
  <si>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</si>
  <si>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</si>
  <si>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</si>
  <si>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</si>
  <si>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</si>
  <si>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</si>
  <si>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</si>
  <si>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</si>
  <si>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</si>
  <si>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</si>
  <si>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</si>
  <si>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</si>
  <si>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</si>
  <si>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</si>
  <si>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</si>
  <si>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</si>
  <si>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</si>
  <si>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</si>
  <si>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</si>
  <si>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</si>
  <si>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</si>
  <si>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</si>
  <si>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</si>
  <si>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</si>
  <si>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</si>
  <si>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</si>
  <si>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</si>
  <si>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</si>
  <si>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</si>
  <si>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</si>
  <si>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</si>
  <si>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</si>
  <si>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</si>
  <si>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</si>
  <si>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</si>
  <si>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</si>
  <si>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</si>
  <si>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</si>
  <si>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</si>
  <si>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</si>
  <si>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</si>
  <si>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</si>
  <si>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</si>
  <si>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</si>
  <si>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</si>
  <si>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</si>
  <si>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</si>
  <si>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</si>
  <si>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</si>
  <si>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</si>
  <si>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</si>
  <si>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</si>
  <si>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</si>
  <si>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</si>
  <si>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</si>
  <si>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</si>
  <si>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</si>
  <si>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</si>
  <si>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</si>
  <si>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</si>
  <si>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</si>
  <si>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</si>
  <si>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</si>
  <si>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</si>
  <si>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</si>
  <si>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</si>
  <si>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</si>
  <si>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</si>
  <si>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</si>
  <si>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</si>
  <si>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</si>
  <si>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</si>
  <si>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</si>
  <si>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</si>
  <si>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</si>
  <si>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</si>
  <si>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</si>
  <si>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</si>
  <si>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</si>
  <si>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</si>
  <si>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</si>
  <si>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</si>
  <si>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</si>
  <si>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</si>
  <si>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</si>
  <si>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</si>
  <si>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</si>
  <si>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</si>
  <si>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</si>
  <si>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</si>
  <si>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</si>
  <si>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</si>
  <si>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</si>
  <si>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</si>
  <si>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</si>
  <si>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</si>
  <si>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</si>
  <si>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</si>
  <si>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</si>
  <si>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</si>
  <si>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</si>
  <si>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</si>
  <si>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</si>
  <si>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</si>
  <si>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</si>
  <si>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</si>
  <si>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</si>
  <si>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</si>
  <si>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</si>
  <si>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</si>
  <si>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</si>
  <si>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</si>
  <si>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</si>
  <si>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</si>
  <si>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</si>
  <si>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</si>
  <si>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</si>
  <si>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</si>
  <si>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</si>
  <si>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</si>
  <si>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</si>
  <si>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</si>
  <si>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</si>
  <si>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</si>
  <si>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</si>
  <si>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</si>
  <si>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</si>
  <si>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</si>
  <si>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</si>
  <si>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</si>
  <si>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</si>
  <si>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</si>
  <si>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</si>
  <si>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</si>
  <si>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</si>
  <si>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</si>
  <si>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</si>
  <si>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</si>
  <si>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</si>
  <si>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</si>
  <si>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</si>
  <si>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</si>
  <si>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</si>
  <si>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</si>
  <si>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</si>
  <si>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</si>
  <si>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</si>
  <si>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</si>
  <si>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</si>
  <si>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</si>
  <si>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</si>
  <si>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</si>
  <si>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</si>
  <si>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</si>
  <si>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</si>
  <si>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</si>
  <si>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</si>
  <si>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</si>
  <si>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</si>
  <si>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</si>
  <si>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</si>
  <si>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</si>
  <si>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</si>
  <si>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</si>
  <si>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</si>
  <si>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</si>
  <si>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</si>
  <si>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</si>
  <si>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</si>
  <si>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</si>
  <si>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</si>
  <si>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</si>
  <si>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</si>
  <si>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</si>
  <si>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</si>
  <si>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</si>
  <si>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</si>
  <si>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</si>
  <si>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</si>
  <si>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</si>
  <si>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</si>
  <si>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</si>
  <si>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</si>
  <si>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</si>
  <si>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</si>
  <si>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</si>
  <si>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</si>
  <si>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</si>
  <si>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</si>
  <si>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</si>
  <si>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</si>
  <si>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</si>
  <si>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</si>
  <si>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</si>
  <si>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</si>
  <si>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</si>
  <si>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</si>
  <si>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</si>
  <si>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</si>
  <si>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</si>
  <si>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</si>
  <si>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</si>
  <si>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</si>
  <si>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</si>
  <si>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</si>
  <si>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</si>
  <si>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</si>
  <si>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</si>
  <si>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</si>
  <si>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</si>
  <si>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</si>
  <si>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</si>
  <si>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</si>
  <si>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</si>
  <si>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</si>
  <si>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</si>
  <si>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</si>
  <si>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</si>
  <si>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</si>
  <si>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</si>
  <si>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</si>
  <si>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</si>
  <si>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</si>
  <si>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</si>
  <si>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</si>
  <si>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</si>
  <si>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</si>
  <si>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</si>
  <si>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</si>
  <si>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</si>
  <si>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</si>
  <si>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</si>
  <si>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</si>
  <si>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</si>
  <si>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</si>
  <si>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</si>
  <si>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</si>
  <si>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</si>
  <si>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</si>
  <si>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</si>
  <si>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</si>
  <si>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</si>
  <si>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</si>
  <si>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</si>
  <si>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</si>
  <si>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</si>
  <si>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</si>
  <si>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</si>
  <si>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</si>
  <si>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</si>
  <si>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</si>
  <si>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</si>
  <si>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</si>
  <si>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</si>
  <si>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</si>
  <si>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</si>
  <si>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</si>
  <si>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</si>
  <si>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</si>
  <si>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</si>
  <si>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</si>
  <si>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</si>
  <si>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</si>
  <si>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</si>
  <si>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</si>
  <si>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</si>
  <si>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</si>
  <si>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</si>
  <si>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</si>
  <si>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</si>
  <si>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</si>
  <si>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</si>
  <si>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</si>
  <si>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</si>
  <si>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</si>
  <si>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</si>
  <si>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</si>
  <si>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</si>
  <si>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</si>
  <si>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</si>
  <si>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</si>
  <si>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</si>
  <si>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</si>
  <si>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</si>
  <si>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</si>
  <si>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</si>
  <si>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</si>
  <si>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</si>
  <si>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</si>
  <si>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</si>
  <si>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</si>
  <si>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</si>
  <si>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</si>
  <si>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</si>
  <si>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</si>
  <si>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</si>
  <si>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</si>
  <si>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</si>
  <si>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</si>
  <si>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</si>
  <si>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</si>
  <si>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</si>
  <si>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</si>
  <si>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</si>
  <si>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</si>
  <si>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</si>
  <si>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</si>
  <si>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</si>
  <si>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</si>
  <si>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</si>
  <si>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</si>
  <si>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</si>
  <si>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</si>
  <si>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</si>
  <si>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</si>
  <si>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</si>
  <si>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</si>
  <si>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</si>
  <si>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</si>
  <si>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</si>
  <si>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</si>
  <si>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</si>
  <si>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</si>
  <si>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</si>
  <si>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</si>
  <si>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</si>
  <si>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</si>
  <si>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</si>
  <si>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</si>
  <si>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</si>
  <si>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</si>
  <si>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</si>
  <si>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</si>
  <si>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</si>
  <si>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</si>
  <si>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</si>
  <si>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</si>
  <si>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</si>
  <si>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</si>
  <si>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</si>
  <si>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</si>
  <si>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</si>
  <si>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</si>
  <si>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</si>
  <si>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</si>
  <si>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</si>
  <si>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</si>
  <si>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</si>
  <si>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</si>
  <si>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</si>
  <si>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</si>
  <si>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</si>
  <si>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</si>
  <si>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</si>
  <si>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</si>
  <si>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</si>
  <si>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</si>
  <si>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</si>
  <si>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</si>
  <si>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</si>
  <si>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</si>
  <si>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</si>
  <si>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</si>
  <si>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</si>
  <si>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</si>
  <si>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</si>
  <si>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</si>
  <si>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</si>
  <si>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</si>
  <si>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</si>
  <si>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</si>
  <si>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</si>
  <si>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</si>
  <si>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</si>
  <si>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</si>
  <si>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</si>
  <si>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</si>
  <si>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</si>
  <si>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</si>
  <si>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</si>
  <si>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</si>
  <si>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</si>
  <si>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</si>
  <si>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</si>
  <si>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</si>
  <si>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</si>
  <si>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</si>
  <si>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</si>
  <si>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</si>
  <si>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</si>
  <si>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</si>
  <si>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</si>
  <si>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</si>
  <si>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</si>
  <si>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</si>
  <si>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</si>
  <si>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</si>
  <si>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</si>
  <si>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</si>
  <si>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</si>
  <si>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</si>
  <si>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</si>
  <si>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</si>
  <si>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</si>
  <si>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</si>
  <si>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</si>
  <si>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</si>
  <si>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</si>
  <si>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</si>
  <si>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</si>
  <si>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</si>
  <si>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</si>
  <si>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</si>
  <si>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</si>
  <si>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</si>
  <si>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</si>
  <si>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</si>
  <si>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</si>
  <si>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</si>
  <si>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</si>
  <si>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</si>
  <si>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</si>
  <si>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</si>
  <si>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</si>
  <si>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</si>
  <si>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</si>
  <si>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</si>
  <si>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</si>
  <si>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</si>
  <si>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</si>
  <si>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</si>
  <si>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</si>
  <si>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</si>
  <si>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</si>
  <si>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</si>
  <si>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</si>
  <si>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</si>
  <si>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</si>
  <si>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</si>
  <si>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</si>
  <si>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</si>
  <si>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</si>
  <si>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</si>
  <si>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</si>
  <si>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</si>
  <si>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</si>
  <si>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</si>
  <si>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</si>
  <si>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</si>
  <si>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</si>
  <si>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</si>
  <si>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</si>
  <si>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</si>
  <si>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</si>
  <si>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</si>
  <si>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</si>
  <si>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</si>
  <si>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</si>
  <si>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</si>
  <si>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</si>
  <si>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</si>
  <si>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</si>
  <si>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</si>
  <si>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</si>
  <si>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</si>
  <si>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</si>
  <si>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</si>
  <si>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</si>
  <si>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</si>
  <si>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</si>
  <si>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</si>
  <si>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</si>
  <si>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</si>
  <si>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</si>
  <si>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</si>
  <si>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</si>
  <si>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</si>
  <si>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</si>
  <si>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</si>
  <si>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</si>
  <si>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</si>
  <si>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</si>
  <si>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</si>
  <si>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</si>
  <si>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</si>
  <si>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</si>
  <si>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</si>
  <si>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</si>
  <si>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</si>
  <si>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</si>
  <si>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</si>
  <si>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</si>
  <si>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</si>
  <si>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</si>
  <si>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</si>
  <si>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</si>
  <si>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</si>
  <si>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</si>
  <si>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</si>
  <si>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</si>
  <si>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</si>
  <si>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</si>
  <si>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</si>
  <si>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</si>
  <si>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</si>
  <si>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</si>
  <si>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</si>
  <si>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</si>
  <si>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</si>
  <si>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</si>
  <si>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</si>
  <si>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</si>
  <si>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</si>
  <si>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</si>
  <si>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</si>
  <si>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</si>
  <si>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</si>
  <si>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</si>
  <si>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</si>
  <si>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</si>
  <si>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</si>
  <si>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</si>
  <si>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</si>
  <si>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</si>
  <si>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</si>
  <si>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</si>
  <si>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</si>
  <si>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</si>
  <si>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</si>
  <si>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</si>
  <si>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</si>
  <si>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</si>
  <si>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</si>
  <si>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</si>
  <si>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</si>
  <si>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</si>
  <si>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</si>
  <si>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</si>
  <si>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</si>
  <si>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</si>
  <si>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</si>
  <si>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</si>
  <si>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</si>
  <si>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</si>
  <si>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</si>
  <si>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</si>
  <si>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</si>
  <si>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</si>
  <si>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</si>
  <si>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</si>
  <si>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</si>
  <si>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</si>
  <si>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</si>
  <si>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</si>
  <si>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</si>
  <si>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</si>
  <si>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</si>
  <si>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</si>
  <si>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</si>
  <si>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</si>
  <si>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</si>
  <si>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</si>
  <si>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</si>
  <si>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</si>
  <si>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</si>
  <si>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</si>
  <si>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</si>
  <si>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</si>
  <si>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</si>
  <si>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</si>
  <si>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</si>
  <si>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</si>
  <si>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</si>
  <si>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</si>
  <si>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</si>
  <si>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</si>
  <si>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</si>
  <si>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</si>
  <si>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</si>
  <si>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</si>
  <si>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</si>
  <si>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</si>
  <si>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</si>
  <si>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</si>
  <si>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</si>
  <si>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</si>
  <si>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</si>
  <si>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</si>
  <si>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</si>
  <si>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</si>
  <si>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</si>
  <si>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</si>
  <si>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</si>
  <si>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</si>
  <si>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</si>
  <si>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</si>
  <si>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</si>
  <si>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</si>
  <si>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</si>
  <si>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</si>
  <si>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</si>
  <si>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</si>
  <si>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</si>
  <si>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</si>
  <si>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</si>
  <si>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</si>
  <si>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</si>
  <si>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</si>
  <si>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</si>
  <si>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</si>
  <si>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</si>
  <si>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</si>
  <si>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</si>
  <si>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</si>
  <si>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</si>
  <si>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</si>
  <si>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</si>
  <si>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</si>
  <si>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</si>
  <si>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</si>
  <si>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</si>
  <si>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</si>
  <si>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</si>
  <si>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</si>
  <si>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</si>
  <si>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</si>
  <si>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</si>
  <si>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</si>
  <si>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</si>
  <si>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</si>
  <si>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</si>
  <si>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</si>
  <si>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</si>
  <si>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</si>
  <si>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</si>
  <si>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</si>
  <si>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</si>
  <si>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</si>
  <si>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</si>
  <si>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</si>
  <si>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</si>
  <si>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</si>
  <si>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</si>
  <si>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</si>
  <si>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</si>
  <si>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</si>
  <si>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</si>
  <si>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</si>
  <si>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</si>
  <si>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</si>
  <si>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</si>
  <si>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</si>
  <si>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</si>
  <si>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</si>
  <si>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</si>
  <si>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</si>
  <si>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</si>
  <si>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</si>
  <si>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</si>
  <si>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</si>
  <si>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</si>
  <si>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</si>
  <si>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</si>
  <si>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</si>
  <si>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</si>
  <si>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</si>
  <si>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</si>
  <si>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</si>
  <si>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</si>
  <si>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</si>
  <si>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</si>
  <si>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</si>
  <si>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</si>
  <si>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</si>
  <si>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</si>
  <si>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</si>
  <si>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</si>
  <si>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</si>
  <si>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</si>
  <si>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</si>
  <si>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</si>
  <si>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</si>
  <si>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</si>
  <si>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</si>
  <si>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</si>
  <si>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</si>
  <si>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</si>
  <si>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</si>
  <si>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</si>
  <si>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</si>
  <si>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</si>
  <si>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</si>
  <si>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</si>
  <si>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</si>
  <si>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</si>
  <si>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</si>
  <si>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</si>
  <si>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</si>
  <si>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</si>
  <si>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</si>
  <si>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</si>
  <si>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</si>
  <si>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</si>
  <si>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</si>
  <si>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</si>
  <si>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</si>
  <si>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</si>
  <si>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</si>
  <si>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</si>
  <si>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</si>
  <si>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</si>
  <si>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</si>
  <si>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</si>
  <si>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</si>
  <si>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</si>
  <si>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</si>
  <si>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</si>
  <si>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</si>
  <si>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</si>
  <si>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</si>
  <si>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</si>
  <si>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</si>
  <si>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</si>
  <si>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</si>
  <si>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</si>
  <si>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</si>
  <si>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</si>
  <si>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</si>
  <si>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</si>
  <si>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</si>
  <si>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</si>
  <si>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</si>
  <si>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</si>
  <si>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</si>
  <si>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</si>
  <si>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</si>
  <si>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</si>
  <si>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</si>
  <si>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</si>
  <si>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</si>
  <si>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</si>
  <si>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</si>
  <si>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</si>
  <si>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</si>
  <si>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</si>
  <si>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</si>
  <si>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</si>
  <si>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</si>
  <si>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</si>
  <si>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</si>
  <si>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</si>
  <si>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</si>
  <si>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</si>
  <si>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</si>
  <si>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</si>
  <si>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</si>
  <si>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</si>
  <si>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</si>
  <si>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</si>
  <si>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</si>
  <si>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</si>
  <si>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</si>
  <si>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</si>
  <si>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</si>
  <si>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</si>
  <si>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</si>
  <si>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</si>
  <si>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</si>
  <si>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</si>
  <si>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</si>
  <si>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</si>
  <si>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</si>
  <si>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</si>
  <si>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</si>
  <si>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</si>
  <si>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</si>
  <si>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</si>
  <si>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</si>
  <si>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</si>
  <si>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</si>
  <si>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</si>
  <si>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</si>
  <si>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</si>
  <si>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</si>
  <si>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</si>
  <si>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</si>
  <si>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</si>
  <si>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</si>
  <si>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</si>
  <si>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</si>
  <si>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</si>
  <si>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</si>
  <si>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</si>
  <si>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</si>
  <si>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</si>
  <si>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</si>
  <si>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</si>
  <si>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</si>
  <si>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</si>
  <si>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</si>
  <si>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</si>
  <si>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</si>
  <si>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</si>
  <si>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</si>
  <si>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</si>
  <si>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</si>
  <si>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</si>
  <si>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</si>
  <si>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</si>
  <si>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</si>
  <si>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</si>
  <si>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</si>
  <si>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</si>
  <si>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</si>
  <si>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</si>
  <si>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</si>
  <si>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</si>
  <si>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</si>
  <si>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</si>
  <si>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</si>
  <si>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</si>
  <si>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</si>
  <si>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</si>
  <si>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</si>
  <si>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</si>
  <si>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</si>
  <si>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</si>
  <si>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</si>
  <si>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</si>
  <si>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</si>
  <si>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</si>
  <si>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</si>
  <si>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</si>
  <si>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</si>
  <si>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</si>
  <si>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</si>
  <si>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</si>
  <si>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</si>
  <si>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</si>
  <si>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</si>
  <si>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</si>
  <si>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</si>
  <si>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</si>
  <si>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</si>
  <si>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</si>
  <si>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</si>
  <si>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</si>
  <si>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</si>
  <si>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</si>
  <si>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</si>
  <si>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</si>
  <si>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</si>
  <si>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</si>
  <si>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</si>
  <si>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</si>
  <si>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</si>
  <si>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</si>
  <si>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</si>
  <si>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</si>
  <si>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</si>
  <si>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</si>
  <si>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</si>
  <si>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</si>
  <si>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</si>
  <si>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</si>
  <si>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</si>
  <si>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</si>
  <si>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</si>
  <si>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</si>
  <si>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</si>
  <si>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</si>
  <si>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</si>
  <si>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</si>
  <si>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</si>
  <si>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</si>
  <si>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</si>
  <si>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</si>
  <si>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</si>
  <si>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</si>
  <si>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</si>
  <si>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</si>
  <si>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</si>
  <si>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</si>
  <si>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</si>
  <si>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</si>
  <si>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</si>
  <si>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</si>
  <si>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</si>
  <si>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</si>
  <si>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</si>
  <si>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</si>
  <si>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</si>
  <si>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</si>
  <si>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</si>
  <si>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</si>
  <si>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</si>
  <si>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</si>
  <si>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</si>
  <si>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</si>
  <si>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</si>
  <si>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</si>
  <si>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</si>
  <si>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</si>
  <si>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</si>
  <si>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</si>
  <si>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</si>
  <si>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</si>
  <si>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</si>
  <si>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</si>
  <si>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</si>
  <si>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</si>
  <si>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</si>
  <si>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</si>
  <si>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</si>
  <si>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</si>
  <si>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</si>
  <si>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</si>
  <si>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</si>
  <si>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</si>
  <si>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</si>
  <si>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</si>
  <si>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</si>
  <si>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</si>
  <si>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</si>
  <si>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</si>
  <si>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</si>
  <si>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</si>
  <si>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</si>
  <si>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</si>
  <si>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</si>
  <si>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</si>
  <si>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</si>
  <si>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</si>
  <si>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</si>
  <si>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</si>
  <si>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</si>
  <si>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</si>
  <si>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</si>
  <si>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</si>
  <si>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</si>
  <si>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</si>
  <si>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</si>
  <si>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</si>
  <si>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</si>
  <si>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</si>
  <si>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</si>
  <si>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</si>
  <si>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</si>
  <si>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</si>
  <si>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</si>
  <si>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</si>
  <si>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</si>
  <si>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</si>
  <si>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</si>
  <si>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</si>
  <si>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</si>
  <si>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</si>
  <si>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</si>
  <si>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</si>
  <si>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</si>
  <si>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</si>
  <si>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</si>
  <si>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</si>
  <si>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</si>
  <si>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</si>
  <si>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</si>
  <si>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</si>
  <si>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</si>
  <si>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</si>
  <si>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</si>
  <si>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</si>
  <si>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</si>
  <si>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</si>
  <si>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</si>
  <si>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</si>
  <si>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</si>
  <si>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</si>
  <si>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</si>
  <si>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</si>
  <si>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</si>
  <si>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</si>
  <si>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</si>
  <si>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</si>
  <si>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</si>
  <si>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</si>
  <si>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</si>
  <si>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</si>
  <si>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</si>
  <si>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</si>
  <si>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</si>
  <si>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</si>
  <si>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</si>
  <si>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</si>
  <si>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</si>
  <si>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</si>
  <si>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</si>
  <si>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</si>
  <si>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</si>
  <si>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</si>
  <si>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</si>
  <si>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</si>
  <si>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</si>
  <si>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</si>
  <si>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</si>
  <si>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</si>
  <si>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</si>
  <si>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</si>
  <si>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</si>
  <si>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</si>
  <si>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</si>
  <si>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</si>
  <si>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</si>
  <si>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</si>
  <si>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</si>
  <si>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</si>
  <si>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</si>
  <si>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</si>
  <si>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</si>
  <si>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</si>
  <si>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</si>
  <si>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</si>
  <si>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</si>
  <si>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</si>
  <si>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</si>
  <si>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</si>
  <si>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</si>
  <si>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</si>
  <si>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</si>
  <si>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</si>
  <si>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</si>
  <si>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</si>
  <si>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</si>
  <si>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</si>
  <si>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</si>
  <si>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</si>
  <si>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</si>
  <si>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</si>
  <si>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</si>
  <si>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</si>
  <si>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</si>
  <si>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</si>
  <si>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</si>
  <si>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</si>
  <si>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</si>
  <si>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</si>
  <si>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</si>
  <si>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</si>
  <si>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</si>
  <si>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</si>
  <si>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</si>
  <si>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</si>
  <si>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</si>
  <si>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</si>
  <si>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</si>
  <si>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</si>
  <si>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</si>
  <si>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</si>
  <si>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</si>
  <si>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</si>
  <si>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</si>
  <si>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</si>
  <si>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</si>
  <si>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</si>
  <si>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</si>
  <si>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</si>
  <si>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</si>
  <si>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</si>
  <si>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</si>
  <si>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</si>
  <si>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</si>
  <si>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</si>
  <si>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</si>
  <si>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</si>
  <si>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</si>
  <si>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</si>
  <si>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</si>
  <si>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</si>
  <si>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</si>
  <si>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</si>
  <si>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</si>
  <si>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</si>
  <si>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</si>
  <si>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</si>
  <si>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</si>
  <si>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</si>
  <si>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</si>
  <si>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</si>
  <si>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</si>
  <si>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</si>
  <si>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</si>
  <si>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</si>
  <si>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</si>
  <si>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</si>
  <si>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</si>
  <si>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</si>
  <si>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</si>
  <si>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</si>
  <si>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</si>
  <si>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</si>
  <si>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</si>
  <si>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</si>
  <si>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</si>
  <si>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</si>
  <si>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</si>
  <si>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</si>
  <si>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</si>
  <si>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</si>
  <si>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</si>
  <si>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</si>
  <si>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</si>
  <si>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</si>
  <si>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</si>
  <si>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</si>
  <si>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</si>
  <si>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</si>
  <si>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</si>
  <si>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</si>
  <si>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</si>
  <si>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</si>
  <si>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</si>
  <si>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</si>
  <si>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</si>
  <si>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</si>
  <si>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</si>
  <si>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</si>
  <si>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</si>
  <si>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</si>
  <si>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</si>
  <si>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</si>
  <si>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</si>
  <si>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</si>
  <si>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</si>
  <si>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</si>
  <si>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</si>
  <si>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</si>
  <si>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</si>
  <si>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</si>
  <si>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</si>
  <si>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</si>
  <si>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</si>
  <si>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</si>
  <si>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</si>
  <si>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</si>
  <si>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</si>
  <si>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</si>
  <si>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</si>
  <si>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</si>
  <si>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</si>
  <si>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</si>
  <si>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</si>
  <si>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</si>
  <si>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</si>
  <si>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</si>
  <si>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</si>
  <si>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</si>
  <si>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</si>
  <si>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</si>
  <si>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</si>
  <si>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</si>
  <si>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</si>
  <si>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</si>
  <si>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</si>
  <si>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</si>
  <si>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</si>
  <si>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</si>
  <si>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</si>
  <si>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</si>
  <si>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</si>
  <si>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</si>
  <si>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</si>
  <si>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</si>
  <si>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</si>
  <si>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</si>
  <si>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</si>
  <si>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</si>
  <si>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</si>
  <si>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</si>
  <si>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</si>
  <si>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</si>
  <si>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</si>
  <si>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</si>
  <si>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</si>
  <si>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</si>
  <si>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</si>
  <si>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</si>
  <si>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</si>
  <si>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</si>
  <si>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</si>
  <si>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</si>
  <si>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</si>
  <si>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</si>
  <si>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</si>
  <si>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</si>
  <si>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</si>
  <si>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</si>
  <si>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</si>
  <si>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</si>
  <si>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</si>
  <si>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</si>
  <si>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</si>
  <si>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</si>
  <si>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</si>
  <si>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</si>
  <si>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</si>
  <si>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</si>
  <si>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</si>
  <si>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</si>
  <si>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</si>
  <si>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</si>
  <si>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</si>
  <si>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</si>
  <si>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</si>
  <si>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</si>
  <si>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</si>
  <si>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</si>
  <si>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</si>
  <si>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</si>
  <si>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</si>
  <si>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</si>
  <si>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</si>
  <si>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</si>
  <si>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</si>
  <si>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</si>
  <si>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</si>
  <si>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</si>
  <si>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</si>
  <si>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</si>
  <si>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</si>
  <si>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</si>
  <si>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</si>
  <si>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</si>
  <si>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</si>
  <si>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</si>
  <si>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</si>
  <si>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</si>
  <si>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</si>
  <si>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</si>
  <si>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</si>
  <si>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</si>
  <si>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</si>
  <si>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</si>
  <si>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</si>
  <si>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</si>
  <si>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</si>
  <si>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</si>
  <si>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</si>
  <si>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</si>
  <si>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</si>
  <si>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</si>
  <si>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</si>
  <si>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</si>
  <si>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</si>
  <si>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</si>
  <si>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</si>
  <si>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</si>
  <si>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</si>
  <si>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</si>
  <si>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</si>
  <si>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</si>
  <si>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</si>
  <si>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</si>
  <si>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</si>
  <si>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</si>
  <si>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</si>
  <si>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</si>
  <si>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</si>
  <si>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</si>
  <si>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</si>
  <si>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</si>
  <si>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</si>
  <si>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</si>
  <si>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</si>
  <si>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</si>
  <si>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</si>
  <si>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</si>
  <si>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</si>
  <si>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</si>
  <si>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</si>
  <si>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</si>
  <si>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</si>
  <si>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</si>
  <si>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</si>
  <si>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</si>
  <si>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</si>
  <si>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</si>
  <si>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</si>
  <si>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</si>
  <si>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</si>
  <si>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</si>
  <si>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</si>
  <si>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</si>
  <si>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</si>
  <si>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</si>
  <si>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</si>
  <si>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</si>
  <si>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</si>
  <si>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</si>
  <si>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</si>
  <si>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</si>
  <si>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</si>
  <si>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</si>
  <si>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</si>
  <si>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</si>
  <si>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</si>
  <si>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</si>
  <si>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</si>
  <si>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</si>
  <si>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</si>
  <si>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</si>
  <si>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</si>
  <si>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</si>
  <si>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</si>
  <si>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</si>
  <si>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</si>
  <si>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</si>
  <si>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</si>
  <si>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</si>
  <si>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</si>
  <si>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</si>
  <si>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</si>
  <si>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</si>
  <si>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</si>
  <si>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</si>
  <si>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</si>
  <si>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</si>
  <si>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</si>
  <si>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</si>
  <si>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</si>
  <si>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</si>
  <si>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</si>
  <si>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</si>
  <si>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</si>
  <si>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</si>
  <si>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</si>
  <si>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</si>
  <si>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</si>
  <si>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</si>
  <si>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</si>
  <si>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</si>
  <si>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</si>
  <si>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</si>
  <si>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</si>
  <si>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</si>
  <si>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</si>
  <si>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</si>
  <si>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</si>
  <si>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</si>
  <si>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</si>
  <si>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</si>
  <si>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</si>
  <si>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</si>
  <si>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</si>
  <si>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</si>
  <si>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</si>
  <si>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</si>
  <si>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</si>
  <si>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</si>
  <si>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</si>
  <si>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</si>
  <si>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</si>
  <si>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</si>
  <si>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</si>
  <si>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</si>
  <si>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</si>
  <si>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</si>
  <si>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</si>
  <si>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</si>
  <si>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</si>
  <si>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</si>
  <si>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</si>
  <si>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</si>
  <si>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</si>
  <si>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</si>
  <si>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</si>
  <si>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</si>
  <si>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</si>
  <si>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</si>
  <si>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</si>
  <si>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</si>
  <si>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</si>
  <si>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</si>
  <si>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</si>
  <si>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</si>
  <si>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</si>
  <si>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</si>
  <si>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</si>
  <si>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</si>
  <si>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</si>
  <si>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</si>
  <si>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</si>
  <si>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</si>
  <si>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</si>
  <si>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</si>
  <si>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</si>
  <si>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</si>
  <si>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</si>
  <si>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</si>
  <si>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</si>
  <si>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</si>
  <si>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</si>
  <si>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</si>
  <si>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</si>
  <si>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</si>
  <si>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</si>
  <si>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</si>
  <si>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</si>
  <si>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</si>
  <si>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</si>
  <si>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</si>
  <si>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</si>
  <si>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</si>
  <si>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</si>
  <si>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</si>
  <si>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</si>
  <si>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</si>
  <si>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</si>
  <si>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</si>
  <si>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</si>
  <si>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</si>
  <si>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</si>
  <si>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</si>
  <si>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</si>
  <si>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</si>
  <si>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</si>
  <si>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</si>
  <si>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</si>
  <si>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</si>
  <si>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</si>
  <si>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</si>
  <si>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</si>
  <si>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</si>
  <si>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</si>
  <si>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</si>
  <si>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</si>
  <si>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</si>
  <si>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</si>
  <si>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</si>
  <si>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</si>
  <si>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</si>
  <si>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</si>
  <si>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</si>
  <si>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</si>
  <si>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</si>
  <si>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</si>
  <si>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</si>
  <si>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</si>
  <si>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</si>
  <si>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</si>
  <si>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</si>
  <si>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</si>
  <si>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</si>
  <si>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</si>
  <si>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</si>
  <si>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</si>
  <si>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</si>
  <si>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</si>
  <si>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</si>
  <si>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</si>
  <si>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</si>
  <si>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</si>
  <si>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</si>
  <si>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</si>
  <si>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</si>
  <si>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</si>
  <si>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</si>
  <si>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</si>
  <si>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</si>
  <si>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</si>
  <si>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</si>
  <si>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</si>
  <si>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</si>
  <si>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</si>
  <si>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</si>
  <si>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</si>
  <si>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</si>
  <si>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</si>
  <si>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</si>
  <si>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</si>
  <si>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</si>
  <si>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</si>
  <si>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</si>
  <si>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</si>
  <si>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</si>
  <si>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</si>
  <si>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</si>
  <si>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</si>
  <si>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</si>
  <si>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</si>
  <si>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</si>
  <si>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</si>
  <si>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</si>
  <si>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</si>
  <si>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</si>
  <si>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</si>
  <si>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</si>
  <si>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</si>
  <si>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</si>
  <si>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</si>
  <si>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</si>
  <si>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</si>
  <si>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</si>
  <si>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</si>
  <si>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</si>
  <si>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</si>
  <si>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</si>
  <si>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</si>
  <si>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</si>
  <si>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</si>
  <si>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</si>
  <si>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</si>
  <si>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</si>
  <si>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</si>
  <si>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</si>
  <si>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</si>
  <si>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</si>
  <si>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</si>
  <si>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</si>
  <si>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</si>
  <si>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</si>
  <si>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</si>
  <si>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</si>
  <si>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</si>
  <si>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</si>
  <si>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</si>
  <si>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</si>
  <si>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</si>
  <si>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</si>
  <si>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</si>
  <si>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</si>
  <si>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</si>
  <si>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</si>
  <si>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</si>
  <si>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</si>
  <si>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</si>
  <si>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</si>
  <si>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</si>
  <si>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</si>
  <si>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</si>
  <si>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</si>
  <si>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</si>
  <si>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</si>
  <si>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</si>
  <si>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</si>
  <si>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</si>
  <si>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</si>
  <si>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</si>
  <si>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</si>
  <si>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</si>
  <si>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</si>
  <si>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</si>
  <si>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</si>
  <si>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</si>
  <si>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</si>
  <si>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</si>
  <si>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</si>
  <si>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</si>
  <si>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</si>
  <si>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</si>
  <si>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</si>
  <si>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</si>
  <si>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</si>
  <si>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</si>
  <si>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</si>
  <si>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</si>
  <si>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</si>
  <si>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</si>
  <si>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</si>
  <si>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</si>
  <si>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</si>
  <si>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</si>
  <si>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</si>
  <si>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</si>
  <si>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</si>
  <si>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</si>
  <si>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</si>
  <si>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</si>
  <si>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</si>
  <si>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</si>
  <si>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</si>
  <si>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</si>
  <si>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</si>
  <si>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</si>
  <si>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</si>
  <si>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</si>
  <si>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</si>
  <si>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</si>
  <si>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</si>
  <si>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</si>
  <si>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</si>
  <si>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</si>
  <si>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</si>
  <si>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</si>
  <si>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</si>
  <si>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</si>
  <si>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</si>
  <si>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</si>
  <si>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</si>
  <si>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</si>
  <si>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</si>
  <si>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</si>
  <si>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</si>
  <si>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</si>
  <si>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</si>
  <si>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</si>
  <si>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</si>
  <si>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</si>
  <si>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</si>
  <si>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</si>
  <si>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</si>
  <si>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</si>
  <si>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</si>
  <si>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</si>
  <si>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</si>
  <si>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</si>
  <si>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</si>
  <si>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</si>
  <si>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</si>
  <si>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</si>
  <si>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</si>
  <si>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</si>
  <si>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</si>
  <si>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</si>
  <si>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</si>
  <si>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</si>
  <si>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</si>
  <si>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</si>
  <si>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</si>
  <si>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</si>
  <si>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</si>
  <si>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</si>
  <si>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</si>
  <si>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</si>
  <si>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</si>
  <si>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</si>
  <si>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</si>
  <si>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</si>
  <si>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</si>
  <si>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</si>
  <si>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</si>
  <si>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</si>
  <si>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</si>
  <si>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</si>
  <si>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</si>
  <si>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</si>
  <si>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</si>
  <si>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</si>
  <si>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</si>
  <si>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</si>
  <si>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</si>
  <si>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</si>
  <si>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</si>
  <si>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</si>
  <si>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</si>
  <si>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</si>
  <si>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</si>
  <si>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</si>
  <si>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</si>
  <si>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</si>
  <si>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</si>
  <si>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</si>
  <si>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</si>
  <si>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</si>
  <si>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</si>
  <si>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</si>
  <si>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</si>
  <si>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</si>
  <si>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</si>
  <si>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</si>
  <si>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</si>
  <si>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</si>
  <si>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</si>
  <si>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</si>
  <si>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</si>
  <si>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</si>
  <si>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</si>
  <si>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</si>
  <si>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</si>
  <si>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</si>
  <si>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</si>
  <si>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</si>
  <si>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</si>
  <si>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</si>
  <si>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</si>
  <si>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</si>
  <si>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</si>
  <si>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</si>
  <si>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</si>
  <si>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</si>
  <si>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</si>
  <si>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</si>
  <si>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</si>
  <si>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</si>
  <si>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</si>
  <si>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</si>
  <si>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</si>
  <si>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</si>
  <si>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</si>
  <si>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</si>
  <si>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</si>
  <si>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</si>
  <si>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</si>
  <si>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</si>
  <si>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</si>
  <si>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</si>
  <si>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</si>
  <si>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</si>
  <si>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</si>
  <si>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</si>
  <si>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</si>
  <si>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</si>
  <si>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</si>
  <si>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</si>
  <si>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</si>
  <si>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</si>
  <si>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</si>
  <si>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</si>
  <si>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</si>
  <si>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</si>
  <si>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</si>
  <si>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</si>
  <si>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</si>
  <si>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</si>
  <si>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</si>
  <si>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</si>
  <si>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</si>
  <si>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</si>
  <si>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</si>
  <si>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</si>
  <si>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</si>
  <si>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</si>
  <si>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</si>
  <si>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</si>
  <si>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</si>
  <si>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</si>
  <si>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</si>
  <si>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</si>
  <si>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</si>
  <si>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</si>
  <si>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</si>
  <si>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</si>
  <si>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</si>
  <si>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</si>
  <si>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</si>
  <si>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</si>
  <si>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</si>
  <si>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</si>
  <si>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</si>
  <si>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</si>
  <si>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</si>
  <si>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</si>
  <si>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</si>
  <si>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</si>
  <si>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</si>
  <si>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</si>
  <si>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</si>
  <si>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</si>
  <si>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</si>
  <si>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</si>
  <si>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</si>
  <si>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</si>
  <si>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</si>
  <si>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</si>
  <si>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</si>
  <si>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</si>
  <si>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</si>
  <si>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</si>
  <si>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</si>
  <si>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</si>
  <si>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</si>
  <si>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</si>
  <si>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</si>
  <si>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</si>
  <si>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</si>
  <si>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</si>
  <si>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</si>
  <si>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</si>
  <si>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</si>
  <si>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</si>
  <si>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</si>
  <si>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</si>
  <si>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</si>
  <si>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</si>
  <si>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</si>
  <si>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</si>
  <si>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</si>
  <si>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</si>
  <si>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</si>
  <si>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</si>
  <si>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</si>
  <si>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</si>
  <si>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</si>
  <si>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</si>
  <si>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</si>
  <si>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</si>
  <si>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</si>
  <si>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</si>
  <si>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</si>
  <si>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</si>
  <si>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</si>
  <si>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</si>
  <si>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</si>
  <si>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</si>
  <si>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</si>
  <si>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</si>
  <si>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</si>
  <si>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</si>
  <si>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</si>
  <si>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</si>
  <si>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</si>
  <si>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</si>
  <si>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</si>
  <si>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</si>
  <si>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</si>
  <si>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</si>
  <si>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</si>
  <si>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</si>
  <si>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</si>
  <si>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</si>
  <si>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</si>
  <si>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</si>
  <si>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</si>
  <si>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</si>
  <si>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</si>
  <si>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</si>
  <si>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</si>
  <si>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</si>
  <si>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</si>
  <si>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</si>
  <si>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</si>
  <si>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</si>
  <si>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</si>
  <si>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</si>
  <si>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</si>
  <si>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</si>
  <si>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</si>
  <si>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</si>
  <si>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</si>
  <si>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</si>
  <si>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</si>
  <si>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</si>
  <si>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</si>
  <si>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</si>
  <si>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</si>
  <si>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</si>
  <si>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</si>
  <si>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</si>
  <si>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</si>
  <si>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</si>
  <si>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</si>
  <si>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</si>
  <si>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</si>
  <si>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</si>
  <si>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</si>
  <si>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</si>
  <si>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</si>
  <si>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</si>
  <si>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</si>
  <si>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</si>
  <si>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</si>
  <si>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</si>
  <si>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</si>
  <si>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</si>
  <si>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</si>
  <si>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</si>
  <si>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</si>
  <si>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</si>
  <si>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</si>
  <si>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</si>
  <si>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</si>
  <si>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</si>
  <si>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</si>
  <si>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</si>
  <si>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</si>
  <si>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</si>
  <si>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</si>
  <si>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</si>
  <si>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</si>
  <si>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</si>
  <si>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</si>
  <si>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</si>
  <si>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</si>
  <si>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</si>
  <si>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</si>
  <si>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</si>
  <si>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</si>
  <si>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</si>
  <si>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</si>
  <si>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</si>
  <si>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</si>
  <si>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</si>
  <si>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</si>
  <si>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</si>
  <si>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</si>
  <si>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</si>
  <si>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</si>
  <si>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</si>
  <si>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</si>
  <si>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</si>
  <si>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</si>
  <si>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</si>
  <si>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</si>
  <si>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</si>
  <si>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</si>
  <si>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</si>
  <si>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</si>
  <si>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</si>
  <si>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</si>
  <si>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</si>
  <si>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</si>
  <si>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</si>
  <si>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</si>
  <si>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</si>
  <si>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</si>
  <si>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</si>
  <si>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</si>
  <si>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</si>
  <si>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</si>
  <si>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</si>
  <si>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</si>
  <si>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</si>
  <si>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</si>
  <si>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</si>
  <si>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</si>
  <si>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</si>
  <si>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</si>
  <si>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</si>
  <si>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</si>
  <si>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</si>
  <si>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</si>
  <si>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</si>
  <si>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</si>
  <si>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</si>
  <si>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</si>
  <si>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</si>
  <si>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</si>
  <si>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</si>
  <si>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</si>
  <si>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</si>
  <si>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</si>
  <si>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</si>
  <si>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</si>
  <si>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</si>
  <si>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</si>
  <si>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</si>
  <si>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</si>
  <si>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</si>
  <si>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</si>
  <si>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</si>
  <si>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</si>
  <si>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</si>
  <si>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</si>
  <si>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</si>
  <si>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</si>
  <si>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</si>
  <si>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</si>
  <si>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</si>
  <si>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</si>
  <si>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</si>
  <si>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</si>
  <si>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</si>
  <si>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</si>
  <si>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</si>
  <si>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</si>
  <si>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</si>
  <si>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</si>
  <si>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</si>
  <si>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</si>
  <si>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</si>
  <si>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</si>
  <si>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</si>
  <si>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</si>
  <si>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</si>
  <si>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</si>
  <si>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</si>
  <si>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</si>
  <si>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</si>
  <si>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</si>
  <si>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</si>
  <si>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</si>
  <si>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</si>
  <si>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</si>
  <si>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</si>
  <si>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</si>
  <si>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</si>
  <si>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</si>
  <si>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</si>
  <si>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</si>
  <si>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</si>
  <si>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</si>
  <si>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</si>
  <si>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</si>
  <si>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</si>
  <si>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</si>
  <si>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</si>
  <si>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</si>
  <si>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</si>
  <si>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</si>
  <si>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</si>
  <si>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</si>
  <si>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</si>
  <si>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</si>
  <si>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</si>
  <si>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</si>
  <si>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</si>
  <si>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</si>
  <si>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</si>
  <si>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</si>
  <si>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</si>
  <si>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</si>
  <si>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</si>
  <si>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</si>
  <si>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</si>
  <si>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</si>
  <si>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</si>
  <si>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</si>
  <si>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</si>
  <si>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</si>
  <si>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</si>
  <si>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</si>
  <si>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</si>
  <si>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</si>
  <si>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</si>
  <si>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</si>
  <si>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</si>
  <si>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</si>
  <si>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</si>
  <si>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</si>
  <si>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</si>
  <si>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</si>
  <si>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</si>
  <si>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</si>
  <si>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</si>
  <si>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</si>
  <si>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</si>
  <si>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</si>
  <si>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</si>
  <si>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</si>
  <si>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</si>
  <si>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</si>
  <si>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</si>
  <si>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</si>
  <si>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</si>
  <si>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</si>
  <si>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</si>
  <si>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</si>
  <si>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</si>
  <si>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</si>
  <si>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</si>
  <si>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</si>
  <si>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</si>
  <si>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</si>
  <si>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</si>
  <si>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</si>
  <si>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</si>
  <si>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</si>
  <si>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</si>
  <si>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</si>
  <si>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</si>
  <si>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</si>
  <si>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</si>
  <si>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</si>
  <si>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</si>
  <si>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</si>
  <si>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</si>
  <si>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</si>
  <si>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</si>
  <si>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</si>
  <si>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</si>
  <si>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</si>
  <si>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</si>
  <si>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</si>
  <si>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</si>
  <si>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</si>
  <si>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</si>
  <si>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</si>
  <si>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</si>
  <si>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</si>
  <si>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</si>
  <si>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</si>
  <si>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</si>
  <si>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</si>
  <si>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</si>
  <si>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</si>
  <si>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</si>
  <si>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</si>
  <si>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</si>
  <si>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</si>
  <si>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</si>
  <si>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</si>
  <si>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</si>
  <si>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</si>
  <si>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</si>
  <si>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</si>
  <si>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</si>
  <si>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</si>
  <si>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</si>
  <si>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</si>
  <si>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</si>
  <si>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</si>
  <si>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</si>
  <si>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</si>
  <si>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</si>
  <si>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</si>
  <si>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</si>
  <si>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</si>
  <si>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</si>
  <si>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</si>
  <si>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</si>
  <si>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</si>
  <si>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</si>
  <si>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</si>
  <si>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</si>
  <si>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</si>
  <si>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</si>
  <si>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</si>
  <si>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</si>
  <si>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</si>
  <si>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</si>
  <si>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</si>
  <si>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</si>
  <si>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</si>
  <si>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</si>
  <si>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</si>
  <si>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</si>
  <si>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</si>
  <si>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</si>
  <si>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</si>
  <si>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</si>
  <si>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</si>
  <si>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</si>
  <si>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</si>
  <si>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</si>
  <si>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</si>
  <si>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</si>
  <si>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</si>
  <si>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</si>
  <si>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</si>
  <si>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</si>
  <si>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</si>
  <si>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</si>
  <si>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</si>
  <si>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</si>
  <si>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</si>
  <si>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</si>
  <si>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</si>
  <si>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</si>
  <si>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</si>
  <si>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</si>
  <si>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</si>
  <si>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</si>
  <si>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</si>
  <si>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</si>
  <si>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</si>
  <si>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</si>
  <si>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</si>
  <si>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</si>
  <si>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</si>
  <si>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</si>
  <si>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</si>
  <si>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</si>
  <si>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</si>
  <si>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</si>
  <si>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</si>
  <si>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</si>
  <si>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</si>
  <si>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</si>
  <si>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</si>
  <si>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</si>
  <si>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</si>
  <si>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</si>
  <si>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</si>
  <si>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</si>
  <si>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</si>
  <si>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</si>
  <si>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</si>
  <si>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</si>
  <si>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</si>
  <si>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</si>
  <si>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</si>
  <si>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</si>
  <si>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</si>
  <si>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</si>
  <si>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</si>
  <si>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</si>
  <si>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</si>
  <si>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</si>
  <si>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</si>
  <si>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</si>
  <si>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</si>
  <si>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</si>
  <si>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</si>
  <si>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</si>
  <si>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</si>
  <si>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</si>
  <si>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</si>
  <si>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</si>
  <si>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</si>
  <si>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</si>
  <si>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</si>
  <si>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</si>
  <si>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</si>
  <si>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</si>
  <si>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</si>
  <si>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</si>
  <si>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</si>
  <si>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</si>
  <si>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</si>
  <si>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</si>
  <si>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</si>
  <si>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</si>
  <si>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</si>
  <si>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</si>
  <si>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</si>
  <si>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</si>
  <si>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</si>
  <si>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</si>
  <si>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</si>
  <si>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</si>
  <si>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</si>
  <si>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</si>
  <si>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</si>
  <si>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</si>
  <si>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</si>
  <si>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</si>
  <si>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</si>
  <si>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</si>
  <si>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</si>
  <si>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</si>
  <si>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</si>
  <si>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</si>
  <si>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</si>
  <si>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</si>
  <si>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</si>
  <si>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</si>
  <si>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</si>
  <si>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</si>
  <si>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</si>
  <si>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</si>
  <si>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</si>
  <si>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</si>
  <si>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</si>
  <si>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</si>
  <si>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</si>
  <si>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</si>
  <si>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</si>
  <si>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</si>
  <si>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</si>
  <si>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</si>
  <si>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</si>
  <si>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</si>
  <si>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</si>
  <si>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</si>
  <si>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</si>
  <si>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</si>
  <si>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</si>
  <si>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</si>
  <si>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</si>
  <si>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</si>
  <si>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</si>
  <si>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</si>
  <si>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</si>
  <si>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</si>
  <si>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</si>
  <si>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</si>
  <si>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</si>
  <si>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</si>
  <si>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</si>
  <si>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</si>
  <si>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</si>
  <si>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</si>
  <si>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</si>
  <si>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</si>
  <si>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</si>
  <si>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</si>
  <si>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</si>
  <si>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</si>
  <si>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</si>
  <si>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</si>
  <si>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</si>
  <si>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</si>
  <si>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</si>
  <si>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</si>
  <si>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</si>
  <si>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</si>
  <si>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</si>
  <si>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</si>
  <si>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</si>
  <si>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</si>
  <si>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</si>
  <si>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</si>
  <si>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</si>
  <si>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</si>
  <si>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</si>
  <si>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</si>
  <si>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</si>
  <si>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</si>
  <si>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</si>
  <si>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</si>
  <si>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</si>
  <si>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</si>
  <si>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</si>
  <si>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</si>
  <si>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</si>
  <si>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</si>
  <si>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</si>
  <si>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</si>
  <si>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</si>
  <si>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</si>
  <si>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</si>
  <si>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</si>
  <si>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</si>
  <si>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</si>
  <si>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</si>
  <si>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</si>
  <si>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</si>
  <si>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</si>
  <si>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</si>
  <si>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</si>
  <si>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</si>
  <si>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</si>
  <si>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</si>
  <si>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</si>
  <si>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</si>
  <si>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</si>
  <si>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</si>
  <si>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</si>
  <si>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</si>
  <si>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</si>
  <si>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</si>
  <si>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</si>
  <si>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</si>
  <si>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</si>
  <si>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</si>
  <si>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</si>
  <si>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</si>
  <si>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</si>
  <si>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</si>
  <si>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</si>
  <si>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</si>
  <si>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</si>
  <si>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</si>
  <si>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</si>
  <si>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</si>
  <si>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</si>
  <si>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</si>
  <si>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</si>
  <si>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</si>
  <si>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</si>
  <si>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</si>
  <si>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</si>
  <si>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</si>
  <si>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</si>
  <si>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</si>
  <si>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</si>
  <si>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</si>
  <si>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</si>
  <si>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</si>
  <si>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</si>
  <si>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</si>
  <si>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</si>
  <si>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</si>
  <si>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</si>
  <si>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</si>
  <si>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</si>
  <si>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</si>
  <si>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</si>
  <si>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</si>
  <si>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</si>
  <si>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</si>
  <si>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</si>
  <si>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</si>
  <si>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</si>
  <si>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</si>
  <si>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</si>
  <si>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</si>
  <si>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</si>
  <si>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</si>
  <si>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</si>
  <si>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</si>
  <si>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</si>
  <si>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</si>
  <si>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</si>
  <si>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</si>
  <si>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</si>
  <si>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</si>
  <si>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</si>
  <si>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</si>
  <si>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</si>
  <si>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</si>
  <si>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</si>
  <si>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</si>
  <si>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</si>
  <si>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</si>
  <si>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</si>
  <si>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</si>
  <si>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</si>
  <si>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</si>
  <si>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</si>
  <si>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</si>
  <si>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</si>
  <si>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</si>
  <si>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</si>
  <si>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</si>
  <si>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</si>
  <si>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</si>
  <si>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</si>
  <si>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</si>
  <si>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</si>
  <si>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</si>
  <si>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</si>
  <si>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</si>
  <si>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</si>
  <si>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</si>
  <si>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</si>
  <si>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</si>
  <si>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</si>
  <si>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</si>
  <si>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</si>
  <si>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</si>
  <si>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</si>
  <si>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</si>
  <si>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</si>
  <si>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</si>
  <si>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</si>
  <si>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</si>
  <si>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</si>
  <si>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</si>
  <si>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</si>
  <si>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</si>
  <si>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</si>
  <si>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</si>
  <si>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</si>
  <si>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</si>
  <si>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</si>
  <si>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</si>
  <si>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</si>
  <si>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</si>
  <si>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</si>
  <si>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</si>
  <si>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</si>
  <si>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</si>
  <si>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</si>
  <si>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</si>
  <si>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</si>
  <si>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</si>
  <si>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</si>
  <si>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</si>
  <si>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</si>
  <si>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</si>
  <si>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</si>
  <si>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</si>
  <si>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</si>
  <si>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</si>
  <si>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</si>
  <si>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</si>
  <si>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</si>
  <si>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</si>
  <si>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</si>
  <si>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</si>
  <si>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</si>
  <si>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</si>
  <si>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</si>
  <si>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</si>
  <si>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</si>
  <si>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</si>
  <si>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</si>
  <si>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</si>
  <si>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</si>
  <si>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</si>
  <si>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</si>
  <si>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</si>
  <si>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</si>
  <si>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</si>
  <si>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</si>
  <si>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</si>
  <si>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</si>
  <si>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</si>
  <si>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</si>
  <si>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</si>
  <si>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</si>
  <si>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</si>
  <si>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</si>
  <si>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</si>
  <si>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</si>
  <si>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</si>
  <si>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</si>
  <si>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</si>
  <si>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</si>
  <si>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</si>
  <si>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</si>
  <si>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</si>
  <si>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</si>
  <si>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</si>
  <si>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</si>
  <si>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</si>
  <si>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</si>
  <si>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</si>
  <si>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</si>
  <si>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</si>
  <si>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</si>
  <si>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</si>
  <si>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</si>
  <si>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</si>
  <si>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</si>
  <si>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</si>
  <si>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</si>
  <si>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</si>
  <si>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</si>
  <si>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</si>
  <si>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</si>
  <si>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</si>
  <si>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</si>
  <si>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</si>
  <si>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</si>
  <si>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</si>
  <si>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</si>
  <si>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</si>
  <si>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</si>
  <si>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</si>
  <si>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</si>
  <si>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</si>
  <si>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</si>
  <si>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</si>
  <si>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</si>
  <si>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</si>
  <si>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</si>
  <si>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</si>
  <si>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</si>
  <si>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</si>
  <si>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</si>
  <si>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</si>
  <si>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</si>
  <si>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</si>
  <si>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</si>
  <si>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</si>
  <si>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</si>
  <si>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</si>
  <si>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</si>
  <si>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</si>
  <si>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</si>
  <si>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</si>
  <si>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</si>
  <si>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</si>
  <si>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</si>
  <si>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</si>
  <si>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</si>
  <si>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</si>
  <si>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</si>
  <si>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</si>
  <si>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</si>
  <si>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</si>
  <si>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</si>
  <si>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</si>
  <si>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</si>
  <si>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</si>
  <si>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</si>
  <si>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</si>
  <si>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</si>
  <si>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</si>
  <si>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</si>
  <si>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</si>
  <si>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</si>
  <si>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</si>
  <si>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</si>
  <si>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</si>
  <si>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</si>
  <si>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</si>
  <si>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</si>
  <si>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</si>
  <si>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</si>
  <si>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</si>
  <si>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</si>
  <si>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</si>
  <si>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</si>
  <si>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</si>
  <si>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</si>
  <si>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</si>
  <si>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</si>
  <si>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</si>
  <si>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</si>
  <si>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</si>
  <si>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</si>
  <si>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</si>
  <si>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</si>
  <si>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</si>
  <si>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</si>
  <si>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</si>
  <si>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</si>
  <si>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</si>
  <si>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</si>
  <si>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</si>
  <si>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</si>
  <si>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</si>
  <si>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</si>
  <si>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</si>
  <si>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</si>
  <si>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</si>
  <si>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</si>
  <si>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</si>
  <si>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</si>
  <si>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</si>
  <si>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</si>
  <si>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</si>
  <si>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</si>
  <si>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</si>
  <si>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</si>
  <si>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</si>
  <si>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</si>
  <si>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</si>
  <si>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</si>
  <si>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</si>
  <si>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</si>
  <si>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</si>
  <si>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</si>
  <si>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</si>
  <si>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</si>
  <si>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</si>
  <si>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</si>
  <si>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</si>
  <si>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</si>
  <si>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</si>
  <si>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</si>
  <si>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</si>
  <si>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</si>
  <si>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</si>
  <si>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</si>
  <si>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</si>
  <si>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</si>
  <si>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</si>
  <si>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</si>
  <si>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</si>
  <si>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</si>
  <si>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</si>
  <si>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</si>
  <si>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</si>
  <si>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</si>
  <si>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</si>
  <si>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</si>
  <si>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</si>
  <si>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</si>
  <si>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</si>
  <si>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</si>
  <si>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</si>
  <si>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</si>
  <si>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</si>
  <si>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</si>
  <si>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</si>
  <si>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</si>
  <si>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</si>
  <si>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</si>
  <si>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</si>
  <si>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</si>
  <si>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</si>
  <si>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</si>
  <si>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</si>
  <si>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</si>
  <si>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</si>
  <si>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</si>
  <si>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</si>
  <si>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</si>
  <si>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</si>
  <si>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</si>
  <si>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</si>
  <si>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</si>
  <si>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</si>
  <si>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</si>
  <si>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</si>
  <si>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</si>
  <si>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</si>
  <si>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</si>
  <si>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</si>
  <si>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</si>
  <si>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</si>
  <si>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</si>
  <si>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</si>
  <si>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</si>
  <si>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</si>
  <si>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</si>
  <si>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</si>
  <si>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</si>
  <si>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</si>
  <si>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</si>
  <si>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</si>
  <si>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</si>
  <si>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</si>
  <si>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</si>
  <si>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</si>
  <si>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</si>
  <si>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</si>
  <si>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</si>
  <si>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</si>
  <si>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</si>
  <si>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</si>
  <si>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</si>
  <si>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</si>
  <si>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</si>
  <si>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</si>
  <si>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</si>
  <si>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</si>
  <si>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</si>
  <si>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</si>
  <si>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</si>
  <si>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</si>
  <si>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</si>
  <si>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</si>
  <si>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</si>
  <si>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</si>
  <si>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</si>
  <si>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</si>
  <si>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</si>
  <si>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</si>
  <si>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</si>
  <si>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</si>
  <si>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</si>
  <si>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</si>
  <si>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</si>
  <si>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</si>
  <si>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</si>
  <si>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</si>
  <si>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</si>
  <si>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</si>
  <si>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</si>
  <si>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</si>
  <si>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</si>
  <si>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</si>
  <si>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</si>
  <si>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</si>
  <si>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</si>
  <si>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</si>
  <si>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</si>
  <si>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</si>
  <si>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</si>
  <si>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</si>
  <si>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</si>
  <si>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</si>
  <si>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</si>
  <si>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</si>
  <si>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</si>
  <si>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</si>
  <si>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</si>
  <si>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</si>
  <si>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</si>
  <si>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</si>
  <si>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</si>
  <si>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</si>
  <si>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</si>
  <si>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</si>
  <si>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</si>
  <si>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</si>
  <si>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</si>
  <si>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</si>
  <si>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</si>
  <si>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</si>
  <si>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</si>
  <si>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</si>
  <si>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</si>
  <si>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</si>
  <si>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</si>
  <si>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</si>
  <si>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</si>
  <si>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</si>
  <si>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</si>
  <si>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</si>
  <si>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</si>
  <si>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</si>
  <si>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</si>
  <si>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</si>
  <si>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</si>
  <si>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</si>
  <si>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</si>
  <si>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</si>
  <si>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</si>
  <si>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</si>
  <si>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</si>
  <si>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</si>
  <si>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</si>
  <si>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</si>
  <si>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</si>
  <si>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</si>
  <si>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</si>
  <si>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</si>
  <si>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</si>
  <si>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</si>
  <si>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</si>
  <si>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</si>
  <si>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</si>
  <si>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</si>
  <si>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</si>
  <si>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</si>
  <si>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</si>
  <si>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</si>
  <si>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</si>
  <si>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</si>
  <si>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</si>
  <si>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</si>
  <si>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</si>
  <si>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</si>
  <si>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</si>
  <si>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</si>
  <si>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</si>
  <si>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</si>
  <si>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</si>
  <si>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</si>
  <si>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</si>
  <si>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</si>
  <si>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</si>
  <si>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</si>
  <si>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</si>
  <si>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</si>
  <si>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</si>
  <si>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</si>
  <si>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</si>
  <si>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</si>
  <si>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</si>
  <si>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</si>
  <si>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</si>
  <si>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</si>
  <si>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</si>
  <si>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</si>
  <si>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</si>
  <si>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</si>
  <si>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</si>
  <si>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</si>
  <si>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</si>
  <si>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</si>
  <si>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</si>
  <si>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</si>
  <si>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</si>
  <si>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</si>
  <si>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</si>
  <si>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</si>
  <si>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</si>
  <si>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</si>
  <si>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</si>
  <si>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</si>
  <si>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</si>
  <si>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</si>
  <si>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</si>
  <si>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</si>
  <si>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</si>
  <si>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</si>
  <si>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</si>
  <si>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</si>
  <si>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</si>
  <si>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</si>
  <si>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</si>
  <si>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</si>
  <si>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</si>
  <si>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</si>
  <si>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</si>
  <si>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</si>
  <si>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</si>
  <si>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</si>
  <si>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</si>
  <si>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</si>
  <si>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</si>
  <si>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</si>
  <si>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</si>
  <si>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</si>
  <si>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</si>
  <si>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</si>
  <si>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</si>
  <si>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</si>
  <si>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</si>
  <si>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</si>
  <si>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</si>
  <si>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</si>
  <si>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</si>
  <si>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</si>
  <si>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</si>
  <si>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</si>
  <si>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</si>
  <si>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</si>
  <si>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</si>
  <si>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</si>
  <si>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</si>
  <si>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</si>
  <si>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</si>
  <si>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</si>
  <si>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</si>
  <si>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</si>
  <si>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</si>
  <si>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</si>
  <si>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</si>
  <si>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</si>
  <si>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</si>
  <si>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</si>
  <si>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</si>
  <si>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</si>
  <si>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</si>
  <si>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</si>
  <si>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</si>
  <si>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</si>
  <si>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</si>
  <si>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</si>
  <si>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</si>
  <si>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</si>
  <si>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</si>
  <si>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</si>
  <si>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</si>
  <si>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</si>
  <si>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</si>
  <si>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</si>
  <si>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</si>
  <si>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</si>
  <si>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</si>
  <si>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</si>
  <si>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</si>
  <si>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</si>
  <si>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</si>
  <si>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</si>
  <si>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</si>
  <si>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</si>
  <si>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</si>
  <si>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</si>
  <si>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</si>
  <si>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</si>
  <si>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</si>
  <si>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</si>
  <si>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</si>
  <si>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</si>
  <si>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</si>
  <si>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</si>
  <si>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</si>
  <si>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</si>
  <si>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</si>
  <si>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</si>
  <si>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</si>
  <si>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</si>
  <si>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</si>
  <si>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</si>
  <si>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</si>
  <si>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</si>
  <si>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</si>
  <si>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</si>
  <si>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</si>
  <si>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</si>
  <si>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</si>
  <si>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</si>
  <si>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</si>
  <si>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</si>
  <si>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</si>
  <si>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</si>
  <si>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</si>
  <si>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</si>
  <si>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</si>
  <si>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</si>
  <si>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</si>
  <si>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</si>
  <si>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</si>
  <si>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</si>
  <si>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</si>
  <si>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</si>
  <si>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</si>
  <si>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</si>
  <si>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</si>
  <si>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</si>
  <si>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</si>
  <si>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</si>
  <si>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</si>
  <si>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</si>
  <si>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</si>
  <si>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</si>
  <si>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</si>
  <si>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</si>
  <si>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</si>
  <si>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</si>
  <si>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</si>
  <si>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</si>
  <si>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</si>
  <si>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</si>
  <si>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</si>
  <si>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</si>
  <si>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</si>
  <si>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</si>
  <si>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</si>
  <si>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</si>
  <si>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</si>
  <si>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</si>
  <si>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</si>
  <si>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</si>
  <si>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</si>
  <si>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</si>
  <si>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</si>
  <si>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</si>
  <si>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</si>
  <si>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</si>
  <si>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</si>
  <si>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</si>
  <si>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</si>
  <si>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</si>
  <si>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</si>
  <si>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</si>
  <si>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</si>
  <si>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</si>
  <si>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</si>
  <si>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</si>
  <si>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</si>
  <si>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</si>
  <si>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</si>
  <si>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</si>
  <si>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</si>
  <si>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</si>
  <si>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</si>
  <si>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</si>
  <si>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</si>
  <si>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</si>
  <si>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</si>
  <si>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</si>
  <si>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</si>
  <si>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</si>
  <si>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</si>
  <si>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</si>
  <si>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</si>
  <si>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</si>
  <si>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</si>
  <si>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</si>
  <si>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</si>
  <si>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</si>
  <si>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</si>
  <si>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</si>
  <si>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</si>
  <si>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</si>
  <si>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</si>
  <si>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</si>
  <si>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</si>
  <si>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</si>
  <si>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</si>
  <si>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</si>
  <si>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</si>
  <si>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</si>
  <si>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</si>
  <si>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</si>
  <si>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</si>
  <si>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</si>
  <si>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</si>
  <si>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</si>
  <si>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</si>
  <si>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</si>
  <si>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</si>
  <si>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</si>
  <si>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</si>
  <si>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</si>
  <si>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</si>
  <si>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</si>
  <si>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</si>
  <si>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</si>
  <si>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</si>
  <si>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</si>
  <si>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</si>
  <si>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</si>
  <si>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</si>
  <si>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</si>
  <si>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</si>
  <si>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</si>
  <si>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</si>
  <si>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</si>
  <si>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</si>
  <si>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</si>
  <si>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</si>
  <si>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</si>
  <si>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</si>
  <si>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</si>
  <si>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</si>
  <si>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</si>
  <si>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</si>
  <si>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</si>
  <si>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</si>
  <si>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</si>
  <si>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</si>
  <si>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</si>
  <si>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</si>
  <si>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</si>
  <si>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</si>
  <si>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</si>
  <si>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</si>
  <si>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</si>
  <si>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</si>
  <si>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</si>
  <si>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</si>
  <si>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</si>
  <si>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</si>
  <si>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</si>
  <si>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</si>
  <si>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</si>
  <si>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</si>
  <si>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</si>
  <si>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</si>
  <si>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</si>
  <si>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</si>
  <si>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</si>
  <si>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</si>
  <si>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</si>
  <si>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</si>
  <si>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</si>
  <si>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</si>
  <si>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</si>
  <si>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</si>
  <si>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</si>
  <si>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</si>
  <si>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</si>
  <si>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</si>
  <si>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</si>
  <si>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</si>
  <si>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</si>
  <si>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</si>
  <si>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</si>
  <si>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</si>
  <si>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</si>
  <si>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</si>
  <si>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</si>
  <si>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</si>
  <si>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</si>
  <si>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</si>
  <si>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</si>
  <si>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</si>
  <si>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</si>
  <si>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</si>
  <si>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</si>
  <si>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</si>
  <si>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</si>
  <si>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</si>
  <si>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</si>
  <si>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</si>
  <si>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</si>
  <si>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</si>
  <si>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</si>
  <si>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</si>
  <si>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</si>
  <si>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</si>
  <si>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</si>
  <si>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</si>
  <si>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</si>
  <si>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</si>
  <si>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</si>
  <si>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</si>
  <si>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</si>
  <si>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</si>
  <si>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</si>
  <si>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</si>
  <si>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</si>
  <si>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</si>
  <si>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</si>
  <si>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</si>
  <si>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</si>
  <si>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</si>
  <si>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</si>
  <si>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</si>
  <si>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</si>
  <si>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</si>
  <si>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</si>
  <si>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</si>
  <si>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</si>
  <si>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</si>
  <si>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</si>
  <si>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</si>
  <si>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</si>
  <si>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</si>
  <si>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</si>
  <si>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</si>
  <si>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</si>
  <si>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</si>
  <si>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</si>
  <si>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</si>
  <si>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</si>
  <si>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</si>
  <si>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</si>
  <si>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</si>
  <si>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</si>
  <si>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</si>
  <si>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</si>
  <si>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</si>
  <si>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</si>
  <si>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</si>
  <si>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</si>
  <si>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</si>
  <si>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</si>
  <si>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</si>
  <si>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</si>
  <si>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</si>
  <si>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</si>
  <si>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</si>
  <si>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</si>
  <si>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</si>
  <si>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</si>
  <si>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</si>
  <si>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</si>
  <si>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</si>
  <si>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</si>
  <si>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</si>
  <si>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</si>
  <si>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</si>
  <si>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</si>
  <si>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</si>
  <si>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</si>
  <si>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</si>
  <si>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</si>
  <si>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</si>
  <si>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</si>
  <si>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</si>
  <si>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</si>
  <si>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</si>
  <si>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</si>
  <si>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</si>
  <si>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</si>
  <si>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</si>
  <si>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</si>
  <si>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</si>
  <si>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</si>
  <si>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</si>
  <si>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</si>
  <si>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</si>
  <si>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</si>
  <si>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</si>
  <si>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</si>
  <si>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</si>
  <si>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</si>
  <si>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</si>
  <si>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</si>
  <si>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</si>
  <si>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</si>
  <si>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</si>
  <si>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</si>
  <si>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</si>
  <si>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</si>
  <si>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</si>
  <si>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</si>
  <si>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</si>
  <si>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</si>
  <si>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</si>
  <si>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</si>
  <si>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</si>
  <si>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</si>
  <si>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</si>
  <si>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</si>
  <si>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</si>
  <si>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</si>
  <si>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</si>
  <si>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</si>
  <si>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</si>
  <si>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</si>
  <si>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</si>
  <si>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</si>
  <si>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</si>
  <si>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</si>
  <si>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</si>
  <si>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</si>
  <si>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</si>
  <si>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</si>
  <si>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</si>
  <si>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</si>
  <si>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</si>
  <si>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</si>
  <si>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</si>
  <si>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</si>
  <si>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</si>
  <si>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</si>
  <si>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</si>
  <si>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</si>
  <si>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</si>
  <si>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</si>
  <si>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</si>
  <si>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</si>
  <si>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</si>
  <si>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</si>
  <si>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</si>
  <si>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</si>
  <si>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</si>
  <si>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</si>
  <si>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</si>
  <si>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</si>
  <si>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</si>
  <si>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</si>
  <si>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</si>
  <si>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</si>
  <si>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</si>
  <si>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</si>
  <si>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</si>
  <si>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</si>
  <si>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</si>
  <si>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</si>
  <si>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</si>
  <si>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</si>
  <si>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</si>
  <si>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</si>
  <si>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</si>
  <si>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</si>
  <si>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</si>
  <si>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</si>
  <si>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</si>
  <si>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</si>
  <si>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</si>
  <si>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</si>
  <si>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</si>
  <si>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</si>
  <si>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</si>
  <si>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</si>
  <si>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</si>
  <si>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</si>
  <si>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</si>
  <si>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</si>
  <si>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</si>
  <si>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</si>
  <si>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</si>
  <si>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</si>
  <si>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</si>
  <si>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</si>
  <si>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</si>
  <si>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</si>
  <si>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</si>
  <si>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</si>
  <si>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</si>
  <si>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</si>
  <si>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</si>
  <si>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</si>
  <si>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</si>
  <si>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</si>
  <si>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</si>
  <si>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</si>
  <si>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</si>
  <si>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</si>
  <si>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</si>
  <si>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</si>
  <si>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</si>
  <si>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</si>
  <si>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</si>
  <si>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</si>
  <si>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</si>
  <si>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</si>
  <si>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</si>
  <si>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</si>
  <si>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</si>
  <si>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</si>
  <si>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</si>
  <si>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</si>
  <si>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</si>
  <si>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</si>
  <si>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</si>
  <si>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</si>
  <si>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</si>
  <si>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</si>
  <si>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</si>
  <si>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</si>
  <si>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</si>
  <si>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</si>
  <si>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</si>
  <si>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</si>
  <si>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</si>
  <si>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</si>
  <si>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</si>
  <si>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</si>
  <si>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</si>
  <si>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</si>
  <si>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</si>
  <si>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</si>
  <si>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</si>
  <si>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</si>
  <si>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</si>
  <si>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</si>
  <si>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</si>
  <si>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</si>
  <si>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</si>
  <si>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</si>
  <si>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</si>
  <si>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</si>
  <si>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</si>
  <si>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</si>
  <si>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</si>
  <si>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</si>
  <si>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</si>
  <si>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</si>
  <si>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</si>
  <si>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</si>
  <si>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</si>
  <si>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</si>
  <si>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</si>
  <si>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</si>
  <si>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</si>
  <si>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</si>
  <si>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</si>
  <si>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</si>
  <si>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</si>
  <si>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</si>
  <si>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</si>
  <si>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</si>
  <si>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</si>
  <si>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</si>
  <si>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</si>
  <si>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</si>
  <si>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</si>
  <si>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</si>
  <si>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</si>
  <si>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</si>
  <si>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</si>
  <si>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</si>
  <si>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</si>
  <si>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</si>
  <si>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</si>
  <si>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</si>
  <si>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</si>
  <si>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</si>
  <si>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</si>
  <si>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</si>
  <si>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</si>
  <si>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</si>
  <si>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</si>
  <si>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</si>
  <si>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</si>
  <si>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</si>
  <si>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</si>
  <si>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</si>
  <si>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</si>
  <si>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</si>
  <si>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</si>
  <si>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</si>
  <si>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</si>
  <si>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</si>
  <si>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</si>
  <si>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</si>
  <si>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</si>
  <si>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</si>
  <si>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</si>
  <si>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</si>
  <si>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</si>
  <si>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</si>
  <si>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</si>
  <si>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</si>
  <si>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</si>
  <si>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</si>
  <si>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</si>
  <si>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</si>
  <si>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</si>
  <si>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</si>
  <si>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</si>
  <si>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</si>
  <si>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</si>
  <si>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</si>
  <si>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</si>
  <si>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</si>
  <si>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</si>
  <si>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</si>
  <si>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</si>
  <si>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</si>
  <si>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</si>
  <si>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</si>
  <si>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</si>
  <si>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</si>
  <si>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</si>
  <si>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</si>
  <si>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</si>
  <si>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</si>
  <si>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</si>
  <si>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</si>
  <si>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</si>
  <si>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</si>
  <si>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</si>
  <si>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</si>
  <si>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</si>
  <si>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</si>
  <si>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</si>
  <si>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</si>
  <si>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</si>
  <si>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</si>
  <si>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</si>
  <si>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</si>
  <si>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</si>
  <si>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</si>
  <si>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</si>
  <si>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</si>
  <si>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</si>
  <si>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</si>
  <si>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</si>
  <si>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</si>
  <si>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</si>
  <si>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</si>
  <si>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</si>
  <si>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</si>
  <si>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</si>
  <si>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</si>
  <si>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</si>
  <si>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</si>
  <si>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</si>
  <si>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</si>
  <si>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</si>
  <si>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</si>
  <si>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</si>
  <si>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</si>
  <si>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</si>
  <si>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</si>
  <si>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</si>
  <si>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</si>
  <si>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</si>
  <si>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</si>
  <si>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</si>
  <si>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</si>
  <si>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</si>
  <si>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</si>
  <si>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</si>
  <si>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</si>
  <si>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</si>
  <si>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</si>
  <si>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</si>
  <si>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</si>
  <si>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</si>
  <si>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</si>
  <si>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</si>
  <si>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</si>
  <si>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</si>
  <si>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</si>
  <si>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</si>
  <si>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</si>
  <si>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</si>
  <si>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</si>
  <si>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</si>
  <si>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</si>
  <si>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</si>
  <si>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</si>
  <si>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</si>
  <si>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</si>
  <si>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</si>
  <si>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</si>
  <si>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</si>
  <si>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</si>
  <si>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</si>
  <si>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</si>
  <si>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</si>
  <si>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</si>
  <si>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</si>
  <si>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</si>
  <si>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</si>
  <si>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</si>
  <si>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</si>
  <si>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</si>
  <si>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</si>
  <si>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</si>
  <si>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</si>
  <si>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</si>
  <si>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</si>
  <si>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</si>
  <si>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</si>
  <si>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</si>
  <si>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</si>
  <si>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</si>
  <si>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</si>
  <si>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</si>
  <si>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</si>
  <si>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</si>
  <si>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</si>
  <si>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</si>
  <si>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</si>
  <si>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</si>
  <si>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</si>
  <si>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</si>
  <si>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</si>
  <si>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</si>
  <si>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</si>
  <si>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</si>
  <si>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</si>
  <si>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</si>
  <si>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</si>
  <si>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</si>
  <si>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</si>
  <si>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</si>
  <si>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</si>
  <si>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</si>
  <si>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</si>
  <si>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</si>
  <si>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</si>
  <si>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</si>
  <si>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</si>
  <si>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</si>
  <si>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</si>
  <si>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</si>
  <si>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</si>
  <si>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</si>
  <si>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</si>
  <si>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</si>
  <si>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</si>
  <si>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</si>
  <si>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</si>
  <si>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</si>
  <si>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</si>
  <si>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</si>
  <si>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</si>
  <si>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</si>
  <si>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</si>
  <si>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</si>
  <si>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</si>
  <si>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</si>
  <si>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</si>
  <si>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</si>
  <si>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</si>
  <si>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</si>
  <si>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</si>
  <si>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</si>
  <si>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</si>
  <si>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</si>
  <si>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</si>
  <si>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</si>
  <si>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</si>
  <si>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</si>
  <si>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</si>
  <si>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</si>
  <si>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</si>
  <si>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</si>
  <si>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</si>
  <si>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</si>
  <si>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</si>
  <si>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</si>
  <si>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</si>
  <si>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</si>
  <si>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</si>
  <si>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</si>
  <si>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</si>
  <si>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</si>
  <si>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</si>
  <si>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</si>
  <si>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</si>
  <si>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</si>
  <si>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</si>
  <si>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</si>
  <si>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</si>
  <si>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</si>
  <si>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</si>
  <si>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</si>
  <si>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</si>
  <si>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</si>
  <si>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</si>
  <si>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</si>
  <si>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</si>
  <si>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</si>
  <si>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</si>
  <si>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</si>
  <si>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</si>
  <si>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</si>
  <si>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</si>
  <si>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</si>
  <si>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</si>
  <si>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</si>
  <si>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</si>
  <si>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</si>
  <si>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</si>
  <si>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</si>
  <si>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</si>
  <si>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</si>
  <si>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</si>
  <si>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</si>
  <si>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</si>
  <si>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</si>
  <si>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</si>
  <si>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</si>
  <si>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</si>
  <si>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</si>
  <si>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</si>
  <si>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</si>
  <si>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</si>
  <si>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</si>
  <si>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</si>
  <si>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</si>
  <si>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</si>
  <si>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</si>
  <si>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</si>
  <si>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</si>
  <si>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</si>
  <si>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</si>
  <si>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</si>
  <si>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</si>
  <si>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</si>
  <si>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</si>
  <si>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</si>
  <si>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</si>
  <si>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</si>
  <si>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</si>
  <si>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</si>
  <si>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</si>
  <si>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</si>
  <si>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</si>
  <si>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</si>
  <si>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</si>
  <si>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</si>
  <si>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</si>
  <si>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</si>
  <si>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</si>
  <si>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</si>
  <si>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</si>
  <si>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</si>
  <si>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</si>
  <si>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</si>
  <si>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</si>
  <si>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</si>
  <si>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</si>
  <si>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</si>
  <si>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</si>
  <si>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</si>
  <si>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</si>
  <si>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</si>
  <si>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</si>
  <si>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</si>
  <si>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</si>
  <si>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</si>
  <si>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</si>
  <si>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</si>
  <si>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</si>
  <si>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</si>
  <si>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</si>
  <si>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</si>
  <si>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</si>
  <si>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</si>
  <si>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</si>
  <si>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</si>
  <si>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</si>
  <si>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</si>
  <si>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</si>
  <si>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</si>
  <si>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</si>
  <si>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</si>
  <si>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</si>
  <si>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</si>
  <si>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</si>
  <si>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</si>
  <si>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</si>
  <si>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</si>
  <si>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</si>
  <si>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</si>
  <si>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</si>
  <si>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</si>
  <si>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</si>
  <si>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</si>
  <si>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</si>
  <si>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</si>
  <si>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</si>
  <si>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</si>
  <si>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</si>
  <si>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</si>
  <si>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</si>
  <si>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</si>
  <si>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</si>
  <si>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</si>
  <si>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</si>
  <si>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</si>
  <si>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</si>
  <si>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</si>
  <si>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</si>
  <si>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</si>
  <si>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</si>
  <si>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</si>
  <si>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</si>
  <si>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</si>
  <si>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</si>
  <si>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</si>
  <si>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</si>
  <si>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</si>
  <si>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</si>
  <si>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</si>
  <si>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</si>
  <si>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</si>
  <si>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</si>
  <si>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</si>
  <si>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</si>
  <si>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</si>
  <si>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</si>
  <si>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</si>
  <si>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</si>
  <si>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</si>
  <si>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</si>
  <si>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</si>
  <si>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</si>
  <si>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</si>
  <si>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</si>
  <si>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</si>
  <si>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</si>
  <si>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</si>
  <si>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</si>
  <si>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</si>
  <si>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</si>
  <si>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</si>
  <si>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</si>
  <si>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</si>
  <si>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</si>
  <si>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</si>
  <si>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</si>
  <si>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</si>
  <si>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</si>
  <si>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</si>
  <si>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</si>
  <si>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</si>
  <si>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</si>
  <si>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</si>
  <si>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</si>
  <si>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</si>
  <si>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</si>
  <si>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</si>
  <si>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</si>
  <si>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</si>
  <si>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</si>
  <si>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</si>
  <si>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</si>
  <si>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</si>
  <si>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</si>
  <si>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</si>
  <si>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</si>
  <si>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</si>
  <si>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</si>
  <si>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</si>
  <si>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</si>
  <si>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</si>
  <si>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</si>
  <si>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</si>
  <si>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</si>
  <si>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</si>
  <si>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</si>
  <si>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</si>
  <si>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</si>
  <si>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</si>
  <si>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</si>
  <si>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</si>
  <si>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</si>
  <si>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</si>
  <si>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</si>
  <si>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</si>
  <si>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</si>
  <si>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</si>
  <si>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</si>
  <si>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</si>
  <si>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</si>
  <si>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</si>
  <si>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</si>
  <si>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</si>
  <si>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</si>
  <si>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</si>
  <si>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</si>
  <si>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</si>
  <si>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</si>
  <si>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</si>
  <si>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</si>
  <si>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</si>
  <si>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</si>
  <si>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</si>
  <si>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</si>
  <si>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</si>
  <si>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</si>
  <si>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</si>
  <si>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</si>
  <si>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</si>
  <si>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</si>
  <si>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</si>
  <si>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</si>
  <si>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</si>
  <si>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</si>
  <si>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</si>
  <si>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</si>
  <si>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</si>
  <si>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</si>
  <si>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</si>
  <si>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</si>
  <si>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</si>
  <si>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</si>
  <si>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</si>
  <si>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</si>
  <si>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</si>
  <si>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</si>
  <si>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</si>
  <si>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</si>
  <si>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</si>
  <si>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</si>
  <si>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</si>
  <si>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</si>
  <si>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</si>
  <si>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</si>
  <si>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</si>
  <si>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</si>
  <si>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</si>
  <si>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</si>
  <si>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</si>
  <si>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</si>
  <si>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</si>
  <si>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</si>
  <si>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</si>
  <si>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</si>
  <si>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</si>
  <si>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</si>
  <si>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</si>
  <si>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</si>
  <si>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</si>
  <si>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</si>
  <si>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</si>
  <si>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</si>
  <si>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</si>
  <si>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</si>
  <si>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</si>
  <si>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</si>
  <si>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</si>
  <si>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</si>
  <si>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</si>
  <si>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</si>
  <si>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</si>
  <si>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</si>
  <si>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</si>
  <si>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</si>
  <si>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</si>
  <si>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</si>
  <si>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</si>
  <si>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</si>
  <si>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</si>
  <si>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</si>
  <si>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</si>
  <si>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</si>
  <si>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</si>
  <si>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</si>
  <si>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</si>
  <si>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</si>
  <si>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</si>
  <si>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</si>
  <si>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</si>
  <si>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</si>
  <si>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</si>
  <si>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</si>
  <si>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</si>
  <si>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</si>
  <si>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</si>
  <si>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</si>
  <si>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</si>
  <si>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</si>
  <si>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</si>
  <si>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</si>
  <si>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</si>
  <si>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</si>
  <si>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</si>
  <si>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</si>
  <si>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</si>
  <si>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</si>
  <si>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</si>
  <si>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</si>
  <si>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</si>
  <si>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</si>
  <si>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</si>
  <si>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</si>
  <si>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</si>
  <si>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</si>
  <si>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</si>
  <si>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</si>
  <si>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</si>
  <si>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</si>
  <si>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</si>
  <si>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</si>
  <si>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</si>
  <si>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</si>
  <si>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</si>
  <si>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</si>
  <si>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</si>
  <si>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</si>
  <si>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</si>
  <si>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</si>
  <si>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</si>
  <si>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</si>
  <si>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</si>
  <si>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</si>
  <si>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</si>
  <si>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</si>
  <si>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</si>
  <si>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</si>
  <si>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</si>
  <si>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</si>
  <si>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</si>
  <si>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</si>
  <si>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</si>
  <si>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</si>
  <si>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</si>
  <si>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</si>
  <si>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</si>
  <si>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</si>
  <si>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</si>
  <si>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</si>
  <si>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</si>
  <si>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</si>
  <si>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</si>
  <si>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</si>
  <si>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</si>
  <si>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</si>
  <si>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</si>
  <si>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</si>
  <si>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</si>
  <si>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</si>
  <si>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</si>
  <si>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</si>
  <si>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</si>
  <si>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</si>
  <si>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</si>
  <si>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</si>
  <si>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</si>
  <si>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</si>
  <si>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</si>
  <si>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</si>
  <si>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</si>
  <si>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</si>
  <si>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</si>
  <si>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</si>
  <si>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</si>
  <si>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</si>
  <si>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</si>
  <si>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</si>
  <si>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</si>
  <si>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</si>
  <si>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</si>
  <si>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</si>
  <si>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</si>
  <si>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</si>
  <si>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</si>
  <si>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</si>
  <si>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</si>
  <si>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</si>
  <si>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</si>
  <si>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</si>
  <si>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</si>
  <si>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</si>
  <si>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</si>
  <si>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</si>
  <si>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</si>
  <si>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</si>
  <si>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</si>
  <si>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</si>
  <si>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</si>
  <si>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</si>
  <si>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</si>
  <si>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</si>
  <si>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</si>
  <si>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</si>
  <si>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</si>
  <si>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</si>
  <si>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</si>
  <si>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</si>
  <si>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</si>
  <si>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</si>
  <si>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</si>
  <si>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</si>
  <si>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</si>
  <si>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</si>
  <si>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</si>
  <si>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</si>
  <si>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</si>
  <si>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</si>
  <si>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</si>
  <si>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</si>
  <si>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</si>
  <si>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</si>
  <si>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</si>
  <si>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</si>
  <si>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</si>
  <si>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</si>
  <si>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</si>
  <si>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</si>
  <si>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</si>
  <si>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</si>
  <si>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</si>
  <si>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</si>
  <si>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</si>
  <si>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</si>
  <si>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</si>
  <si>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</si>
  <si>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</si>
  <si>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</si>
  <si>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</si>
  <si>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</si>
  <si>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</si>
  <si>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</si>
  <si>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</si>
  <si>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</si>
  <si>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</si>
  <si>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</si>
  <si>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</si>
  <si>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</si>
  <si>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</si>
  <si>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</si>
  <si>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</si>
  <si>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</si>
  <si>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</si>
  <si>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</si>
  <si>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</si>
  <si>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</si>
  <si>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</si>
  <si>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</si>
  <si>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</si>
  <si>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</si>
  <si>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</si>
  <si>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</si>
  <si>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</si>
  <si>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</si>
  <si>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</si>
  <si>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</si>
  <si>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</si>
  <si>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</si>
  <si>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</si>
  <si>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</si>
  <si>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</si>
  <si>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</si>
  <si>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</si>
  <si>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</si>
  <si>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</si>
  <si>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</si>
  <si>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</si>
  <si>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</si>
  <si>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</si>
  <si>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</si>
  <si>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</si>
  <si>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</si>
  <si>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</si>
  <si>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</si>
  <si>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</si>
  <si>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</si>
  <si>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</si>
  <si>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</si>
  <si>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</si>
  <si>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</si>
  <si>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</si>
  <si>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</si>
  <si>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</si>
  <si>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</si>
  <si>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</si>
  <si>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</si>
  <si>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</si>
  <si>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</si>
  <si>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</si>
  <si>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</si>
  <si>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</si>
  <si>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</si>
  <si>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</si>
  <si>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</si>
  <si>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</si>
  <si>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</si>
  <si>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</si>
  <si>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</si>
  <si>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</si>
  <si>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</si>
  <si>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</si>
  <si>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</si>
  <si>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</si>
  <si>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</si>
  <si>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</si>
  <si>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</si>
  <si>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</si>
  <si>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</si>
  <si>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</si>
  <si>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</si>
  <si>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</si>
  <si>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</si>
  <si>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</si>
  <si>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</si>
  <si>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</si>
  <si>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</si>
  <si>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</si>
  <si>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</si>
  <si>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</si>
  <si>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</si>
  <si>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</si>
  <si>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</si>
  <si>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</si>
  <si>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</si>
  <si>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</si>
  <si>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</si>
  <si>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</si>
  <si>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</si>
  <si>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</si>
  <si>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</si>
  <si>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</si>
  <si>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</si>
  <si>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</si>
  <si>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</si>
  <si>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</si>
  <si>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</si>
  <si>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</si>
  <si>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</si>
  <si>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</si>
  <si>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</si>
  <si>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</si>
  <si>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</si>
  <si>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</si>
  <si>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</si>
  <si>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</si>
  <si>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</si>
  <si>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</si>
  <si>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</si>
  <si>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</si>
  <si>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</si>
  <si>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</si>
  <si>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</si>
  <si>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</si>
  <si>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</si>
  <si>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</si>
  <si>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</si>
  <si>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</si>
  <si>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</si>
  <si>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</si>
  <si>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</si>
  <si>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</si>
  <si>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</si>
  <si>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</si>
  <si>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</si>
  <si>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</si>
  <si>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</si>
  <si>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</si>
  <si>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</si>
  <si>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</si>
  <si>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</si>
  <si>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</si>
  <si>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</si>
  <si>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</si>
  <si>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</si>
  <si>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</si>
  <si>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</si>
  <si>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</si>
  <si>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</si>
  <si>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</si>
  <si>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</si>
  <si>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</si>
  <si>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</si>
  <si>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</si>
  <si>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</si>
  <si>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</si>
  <si>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</si>
  <si>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</si>
  <si>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</si>
  <si>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</si>
  <si>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</si>
  <si>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</si>
  <si>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</si>
  <si>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</si>
  <si>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</si>
  <si>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</si>
  <si>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</si>
  <si>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</si>
  <si>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</si>
  <si>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</si>
  <si>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</si>
  <si>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</si>
  <si>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</si>
  <si>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</si>
  <si>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</si>
  <si>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</si>
  <si>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</si>
  <si>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</si>
  <si>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</si>
  <si>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</si>
  <si>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</si>
  <si>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</si>
  <si>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</si>
  <si>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</si>
  <si>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</si>
  <si>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</si>
  <si>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</si>
  <si>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</si>
  <si>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</si>
  <si>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</si>
  <si>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</si>
  <si>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</si>
  <si>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</si>
  <si>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</si>
  <si>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</si>
  <si>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</si>
  <si>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</si>
  <si>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</si>
  <si>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</si>
  <si>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</si>
  <si>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</si>
  <si>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</si>
  <si>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</si>
  <si>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</si>
  <si>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</si>
  <si>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</si>
  <si>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</si>
  <si>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</si>
  <si>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</si>
  <si>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</si>
  <si>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</si>
  <si>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</si>
  <si>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</si>
  <si>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</si>
  <si>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</si>
  <si>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</si>
  <si>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</si>
  <si>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</si>
  <si>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</si>
  <si>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</si>
  <si>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</si>
  <si>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</si>
  <si>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</si>
  <si>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</si>
  <si>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</si>
  <si>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</si>
  <si>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</si>
  <si>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</si>
  <si>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</si>
  <si>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</si>
  <si>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</si>
  <si>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</si>
  <si>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</si>
  <si>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</si>
  <si>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</si>
  <si>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</si>
  <si>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</si>
  <si>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</si>
  <si>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</si>
  <si>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</si>
  <si>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</si>
  <si>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</si>
  <si>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</si>
  <si>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</si>
  <si>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</si>
  <si>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</si>
  <si>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</si>
  <si>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</si>
  <si>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</si>
  <si>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</si>
  <si>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</si>
  <si>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</si>
  <si>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</si>
  <si>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</si>
  <si>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</si>
  <si>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</si>
  <si>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</si>
  <si>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</si>
  <si>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</si>
  <si>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</si>
  <si>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</si>
  <si>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</si>
  <si>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</si>
  <si>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</si>
  <si>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</si>
  <si>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</si>
  <si>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</si>
  <si>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</si>
  <si>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</si>
  <si>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</si>
  <si>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</si>
  <si>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</si>
  <si>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</si>
  <si>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</si>
  <si>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</si>
  <si>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</si>
  <si>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</si>
  <si>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</si>
  <si>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</si>
  <si>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</si>
  <si>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</si>
  <si>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</si>
  <si>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</si>
  <si>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</si>
  <si>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</si>
  <si>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</si>
  <si>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</si>
  <si>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</si>
  <si>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</si>
  <si>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</si>
  <si>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</si>
  <si>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</si>
  <si>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</si>
  <si>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</si>
  <si>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</si>
  <si>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</si>
  <si>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</si>
  <si>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</si>
  <si>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</si>
  <si>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</si>
  <si>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</si>
  <si>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</si>
  <si>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</si>
  <si>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</si>
  <si>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</si>
  <si>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</si>
  <si>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</si>
  <si>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</si>
  <si>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</si>
  <si>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</si>
  <si>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</si>
  <si>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</si>
  <si>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</si>
  <si>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</si>
  <si>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</si>
  <si>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</si>
  <si>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</si>
  <si>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</si>
  <si>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</si>
  <si>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</si>
  <si>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</si>
  <si>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</si>
  <si>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</si>
  <si>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</si>
  <si>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</si>
  <si>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</si>
  <si>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</si>
  <si>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</si>
  <si>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</si>
  <si>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</si>
  <si>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</si>
  <si>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</si>
  <si>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</si>
  <si>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</si>
  <si>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</si>
  <si>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</si>
  <si>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</si>
  <si>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</si>
  <si>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</si>
  <si>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</si>
  <si>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</si>
  <si>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</si>
  <si>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</si>
  <si>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</si>
  <si>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</si>
  <si>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</si>
  <si>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</si>
  <si>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</si>
  <si>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</si>
  <si>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</si>
  <si>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</si>
  <si>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</si>
  <si>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</si>
  <si>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</si>
  <si>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</si>
  <si>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</si>
  <si>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</si>
  <si>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</si>
  <si>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</si>
  <si>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</si>
  <si>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</si>
  <si>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</si>
  <si>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</si>
  <si>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</si>
  <si>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</si>
  <si>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</si>
  <si>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</si>
  <si>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</si>
  <si>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</si>
  <si>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</si>
  <si>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</si>
  <si>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</si>
  <si>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</si>
  <si>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</si>
  <si>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</si>
  <si>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</si>
  <si>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</si>
  <si>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</si>
  <si>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</si>
  <si>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</si>
  <si>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</si>
  <si>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</si>
  <si>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</si>
  <si>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</si>
  <si>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</si>
  <si>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</si>
  <si>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</si>
  <si>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</si>
  <si>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</si>
  <si>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</si>
  <si>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</si>
  <si>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</si>
  <si>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</si>
  <si>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</si>
  <si>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</si>
  <si>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</si>
  <si>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</si>
  <si>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</si>
  <si>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</si>
  <si>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</si>
  <si>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</si>
  <si>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</si>
  <si>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</si>
  <si>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</si>
  <si>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</si>
  <si>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</si>
  <si>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</si>
  <si>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</si>
  <si>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</si>
  <si>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</si>
  <si>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</si>
  <si>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</si>
  <si>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</si>
  <si>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</si>
  <si>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</si>
  <si>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</si>
  <si>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</si>
  <si>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</si>
  <si>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</si>
  <si>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</si>
  <si>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</si>
  <si>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</si>
  <si>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</si>
  <si>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</si>
  <si>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</si>
  <si>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</si>
  <si>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</si>
  <si>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</si>
  <si>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</si>
  <si>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</si>
  <si>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</si>
  <si>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</si>
  <si>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</si>
  <si>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</si>
  <si>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</si>
  <si>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</si>
  <si>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</si>
  <si>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</si>
  <si>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</si>
  <si>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</si>
  <si>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</si>
  <si>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</si>
  <si>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</si>
  <si>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</si>
  <si>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</si>
  <si>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</si>
  <si>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</si>
  <si>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</si>
  <si>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</si>
  <si>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</si>
  <si>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</si>
  <si>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</si>
  <si>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</si>
  <si>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</si>
  <si>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</si>
  <si>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</si>
  <si>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</si>
  <si>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</si>
  <si>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</si>
  <si>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</si>
  <si>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</si>
  <si>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</si>
  <si>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</si>
  <si>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</si>
  <si>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</si>
  <si>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</si>
  <si>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</si>
  <si>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</si>
  <si>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</si>
  <si>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</si>
  <si>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</si>
  <si>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</si>
  <si>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</si>
  <si>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</si>
  <si>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</si>
  <si>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</si>
  <si>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</si>
  <si>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</si>
  <si>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</si>
  <si>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</si>
  <si>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</si>
  <si>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</si>
  <si>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</si>
  <si>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</si>
  <si>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</si>
  <si>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</si>
  <si>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</si>
  <si>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</si>
  <si>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</si>
  <si>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</si>
  <si>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</si>
  <si>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</si>
  <si>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</si>
  <si>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</si>
  <si>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</si>
  <si>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</si>
  <si>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</si>
  <si>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</si>
  <si>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</si>
  <si>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</si>
  <si>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</si>
  <si>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</si>
  <si>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</si>
  <si>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</si>
  <si>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</si>
  <si>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</si>
  <si>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</si>
  <si>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</si>
  <si>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</si>
  <si>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</si>
  <si>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</si>
  <si>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</si>
  <si>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</si>
  <si>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</si>
  <si>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</si>
  <si>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</si>
  <si>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</si>
  <si>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</si>
  <si>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</si>
  <si>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</si>
  <si>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</si>
  <si>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</si>
  <si>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</si>
  <si>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</si>
  <si>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</si>
  <si>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</si>
  <si>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</si>
  <si>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</si>
  <si>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</si>
  <si>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</si>
  <si>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</si>
  <si>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</si>
  <si>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</si>
  <si>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</si>
  <si>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</si>
  <si>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</si>
  <si>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</si>
  <si>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</si>
  <si>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</si>
  <si>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</si>
  <si>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</si>
  <si>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</si>
  <si>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</si>
  <si>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</si>
  <si>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</si>
  <si>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</si>
  <si>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</si>
  <si>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</si>
  <si>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</si>
  <si>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</si>
  <si>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</si>
  <si>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</si>
  <si>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</si>
  <si>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</si>
  <si>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</si>
  <si>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</si>
  <si>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</si>
  <si>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</si>
  <si>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</si>
  <si>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</si>
  <si>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</si>
  <si>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</si>
  <si>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</si>
  <si>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</si>
  <si>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</si>
  <si>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</si>
  <si>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</si>
  <si>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</si>
  <si>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</si>
  <si>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</si>
  <si>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</si>
  <si>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</si>
  <si>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</si>
  <si>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</si>
  <si>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</si>
  <si>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</si>
  <si>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</si>
  <si>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</si>
  <si>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</si>
  <si>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</si>
  <si>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</si>
  <si>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</si>
  <si>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</si>
  <si>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</si>
  <si>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</si>
  <si>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</si>
  <si>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</si>
  <si>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</si>
  <si>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</si>
  <si>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</si>
  <si>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</si>
  <si>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</si>
  <si>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</si>
  <si>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</si>
  <si>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</si>
  <si>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</si>
  <si>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</si>
  <si>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</si>
  <si>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</si>
  <si>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</si>
  <si>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</si>
  <si>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</si>
  <si>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</si>
  <si>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</si>
  <si>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</si>
  <si>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</si>
  <si>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</si>
  <si>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</si>
  <si>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</si>
  <si>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</si>
  <si>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</si>
  <si>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</si>
  <si>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</si>
  <si>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</si>
  <si>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</si>
  <si>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</si>
  <si>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</si>
  <si>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</si>
  <si>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</si>
  <si>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</si>
  <si>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</si>
  <si>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</si>
  <si>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</si>
  <si>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</si>
  <si>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</si>
  <si>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</si>
  <si>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</si>
  <si>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</si>
  <si>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</si>
  <si>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</si>
  <si>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</si>
  <si>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</si>
  <si>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</si>
  <si>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</si>
  <si>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</si>
  <si>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</si>
  <si>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</si>
  <si>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</si>
  <si>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</si>
  <si>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</si>
  <si>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</si>
  <si>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</si>
  <si>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</si>
  <si>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</si>
  <si>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</si>
  <si>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</si>
  <si>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</si>
  <si>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</si>
  <si>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</si>
  <si>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</si>
  <si>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</si>
  <si>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</si>
  <si>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</si>
  <si>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</si>
  <si>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</si>
  <si>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</si>
  <si>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</si>
  <si>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</si>
  <si>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</si>
  <si>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</si>
  <si>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</si>
  <si>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</si>
  <si>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</si>
  <si>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</si>
  <si>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</si>
  <si>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</si>
  <si>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</si>
  <si>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</si>
  <si>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</si>
  <si>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</si>
  <si>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</si>
  <si>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</si>
  <si>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</si>
  <si>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</si>
  <si>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</si>
  <si>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</si>
  <si>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</si>
  <si>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</si>
  <si>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</si>
  <si>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</si>
  <si>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</si>
  <si>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</si>
  <si>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</si>
  <si>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</si>
  <si>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</si>
  <si>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</si>
  <si>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</si>
  <si>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</si>
  <si>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</si>
  <si>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</si>
  <si>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</si>
  <si>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</si>
  <si>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</si>
  <si>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</si>
  <si>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</si>
  <si>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</si>
  <si>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</si>
  <si>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</si>
  <si>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</si>
  <si>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</si>
  <si>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</si>
  <si>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</si>
  <si>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</si>
  <si>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</si>
  <si>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</si>
  <si>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</si>
  <si>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</si>
  <si>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</si>
  <si>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</si>
  <si>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</si>
  <si>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</si>
  <si>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</si>
  <si>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</si>
  <si>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</si>
  <si>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</si>
  <si>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</si>
  <si>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</si>
  <si>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</si>
  <si>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</si>
  <si>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</si>
  <si>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</si>
  <si>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</si>
  <si>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</si>
  <si>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</si>
  <si>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</si>
  <si>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</si>
  <si>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</si>
  <si>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</si>
  <si>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</si>
  <si>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</si>
  <si>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</si>
  <si>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</si>
  <si>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</si>
  <si>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</si>
  <si>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</si>
  <si>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</si>
  <si>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</si>
  <si>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</si>
  <si>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</si>
  <si>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</si>
  <si>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</si>
  <si>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</si>
  <si>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</si>
  <si>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</si>
  <si>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</si>
  <si>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</si>
  <si>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</si>
  <si>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</si>
  <si>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</si>
  <si>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</si>
  <si>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</si>
  <si>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</si>
  <si>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</si>
  <si>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</si>
  <si>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</si>
  <si>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</si>
  <si>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</si>
  <si>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</si>
  <si>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</si>
  <si>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</si>
  <si>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</si>
  <si>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</si>
  <si>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</si>
  <si>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</si>
  <si>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</si>
  <si>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</si>
  <si>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</si>
  <si>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</si>
  <si>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</si>
  <si>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</si>
  <si>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</si>
  <si>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</si>
  <si>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</si>
  <si>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</si>
  <si>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</si>
  <si>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</si>
  <si>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</si>
  <si>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</si>
  <si>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</si>
  <si>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</si>
  <si>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</si>
  <si>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</si>
  <si>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</si>
  <si>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</si>
  <si>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</si>
  <si>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</si>
  <si>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</si>
  <si>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</si>
  <si>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</si>
  <si>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</si>
  <si>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</si>
  <si>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</si>
  <si>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</si>
  <si>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</si>
  <si>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</si>
  <si>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</si>
  <si>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</si>
  <si>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</si>
  <si>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</si>
  <si>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</si>
  <si>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</si>
  <si>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</si>
  <si>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</si>
  <si>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</si>
  <si>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</si>
  <si>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</si>
  <si>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</si>
  <si>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</si>
  <si>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</si>
  <si>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</si>
  <si>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</si>
  <si>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</si>
  <si>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</si>
  <si>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</si>
  <si>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</si>
  <si>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</si>
  <si>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</si>
  <si>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</si>
  <si>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</si>
  <si>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</si>
  <si>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</si>
  <si>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</si>
  <si>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</si>
  <si>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</si>
  <si>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</si>
  <si>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</si>
  <si>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</si>
  <si>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</si>
  <si>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</si>
  <si>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</si>
  <si>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</si>
  <si>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</si>
  <si>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</si>
  <si>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</si>
  <si>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</si>
  <si>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</si>
  <si>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</si>
  <si>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</si>
  <si>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</si>
  <si>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</si>
  <si>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</si>
  <si>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</si>
  <si>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</si>
  <si>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</si>
  <si>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</si>
  <si>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</si>
  <si>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</si>
  <si>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</si>
  <si>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</si>
  <si>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</si>
  <si>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</si>
  <si>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</si>
  <si>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</si>
  <si>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</si>
  <si>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</si>
  <si>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</si>
  <si>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</si>
  <si>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</si>
  <si>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</si>
  <si>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</si>
  <si>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</si>
  <si>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</si>
  <si>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</si>
  <si>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</si>
  <si>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</si>
  <si>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</si>
  <si>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</si>
  <si>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</si>
  <si>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</si>
  <si>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</si>
  <si>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</si>
  <si>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</si>
  <si>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</si>
  <si>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</si>
  <si>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</si>
  <si>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</si>
  <si>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</si>
  <si>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</si>
  <si>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</si>
  <si>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</si>
  <si>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</si>
  <si>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</si>
  <si>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</si>
  <si>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</si>
  <si>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</si>
  <si>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</si>
  <si>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</si>
  <si>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</si>
  <si>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</si>
  <si>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</si>
  <si>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</si>
  <si>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</si>
  <si>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</si>
  <si>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</si>
  <si>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</si>
  <si>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</si>
  <si>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</si>
  <si>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</si>
  <si>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</si>
  <si>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</si>
  <si>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</si>
  <si>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</si>
  <si>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</si>
  <si>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</si>
  <si>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</si>
  <si>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</si>
  <si>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</si>
  <si>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</si>
  <si>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</si>
  <si>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</si>
  <si>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</si>
  <si>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</si>
  <si>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</si>
  <si>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</si>
  <si>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</si>
  <si>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</si>
  <si>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</si>
  <si>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</si>
  <si>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</si>
  <si>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</si>
  <si>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</si>
  <si>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</si>
  <si>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</si>
  <si>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</si>
  <si>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</si>
  <si>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</si>
  <si>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</si>
  <si>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</si>
  <si>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</si>
  <si>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</si>
  <si>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</si>
  <si>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</si>
  <si>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</si>
  <si>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</si>
  <si>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</si>
  <si>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</si>
  <si>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</si>
  <si>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</si>
  <si>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</si>
  <si>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</si>
  <si>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</si>
  <si>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</si>
  <si>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</si>
  <si>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</si>
  <si>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</si>
  <si>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</si>
  <si>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</si>
  <si>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</si>
  <si>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</si>
  <si>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</si>
  <si>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</si>
  <si>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</si>
  <si>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</si>
  <si>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</si>
  <si>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</si>
  <si>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</si>
  <si>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</si>
  <si>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</si>
  <si>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</si>
  <si>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</si>
  <si>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</si>
  <si>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</si>
  <si>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</si>
  <si>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</si>
  <si>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</si>
  <si>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</si>
  <si>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</si>
  <si>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</si>
  <si>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</si>
  <si>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</si>
  <si>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</si>
  <si>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</si>
  <si>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</si>
  <si>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</si>
  <si>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</si>
  <si>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</si>
  <si>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</si>
  <si>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</si>
  <si>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</si>
  <si>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</si>
  <si>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</si>
  <si>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</si>
  <si>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</si>
  <si>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</si>
  <si>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</si>
  <si>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</si>
  <si>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</si>
  <si>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</si>
  <si>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</si>
  <si>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</si>
  <si>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</si>
  <si>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</si>
  <si>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</si>
  <si>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</si>
  <si>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</si>
  <si>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</si>
  <si>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</si>
  <si>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</si>
  <si>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</si>
  <si>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</si>
  <si>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</si>
  <si>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</si>
  <si>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</si>
  <si>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</si>
  <si>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</si>
  <si>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</si>
  <si>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</si>
  <si>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</si>
  <si>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</si>
  <si>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</si>
  <si>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</si>
  <si>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</si>
  <si>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</si>
  <si>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</si>
  <si>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</si>
  <si>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</si>
  <si>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</si>
  <si>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</si>
  <si>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</si>
  <si>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</si>
  <si>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</si>
  <si>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</si>
  <si>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</si>
  <si>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</si>
  <si>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</si>
  <si>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</si>
  <si>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</si>
  <si>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</si>
  <si>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</si>
  <si>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</si>
  <si>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</si>
  <si>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</si>
  <si>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</si>
  <si>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</si>
  <si>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</si>
  <si>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</si>
  <si>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</si>
  <si>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</si>
  <si>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</si>
  <si>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</si>
  <si>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</si>
  <si>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</si>
  <si>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</si>
  <si>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</si>
  <si>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</si>
  <si>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</si>
  <si>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</si>
  <si>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</si>
  <si>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</si>
  <si>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</si>
  <si>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</si>
  <si>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</si>
  <si>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</si>
  <si>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</si>
  <si>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</si>
  <si>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</si>
  <si>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</si>
  <si>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</si>
  <si>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</si>
  <si>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</si>
  <si>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</si>
  <si>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</si>
  <si>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</si>
  <si>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</si>
  <si>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</si>
  <si>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</si>
  <si>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</si>
  <si>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</si>
  <si>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</si>
  <si>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</si>
  <si>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</si>
  <si>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</si>
  <si>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</si>
  <si>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</si>
  <si>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</si>
  <si>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</si>
  <si>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</si>
  <si>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</si>
  <si>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</si>
  <si>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</si>
  <si>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</si>
  <si>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</si>
  <si>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</si>
  <si>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</si>
  <si>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</si>
  <si>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</si>
  <si>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</si>
  <si>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</si>
  <si>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</si>
  <si>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</si>
  <si>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</si>
  <si>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</si>
  <si>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</si>
  <si>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</si>
  <si>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</si>
  <si>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</si>
  <si>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</si>
  <si>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</si>
  <si>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</si>
  <si>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</si>
  <si>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</si>
  <si>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</si>
  <si>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</si>
  <si>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</si>
  <si>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</si>
  <si>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</si>
  <si>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</si>
  <si>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</si>
  <si>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</si>
  <si>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</si>
  <si>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</si>
  <si>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</si>
  <si>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</si>
  <si>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</si>
  <si>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</si>
  <si>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</si>
  <si>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</si>
  <si>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</si>
  <si>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</si>
  <si>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</si>
  <si>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</si>
  <si>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</si>
  <si>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</si>
  <si>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</si>
  <si>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</si>
  <si>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</si>
  <si>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</si>
  <si>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</si>
  <si>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</si>
  <si>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</si>
  <si>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</si>
  <si>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</si>
  <si>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</si>
  <si>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</si>
  <si>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</si>
  <si>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</si>
  <si>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</si>
  <si>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</si>
  <si>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</si>
  <si>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</si>
  <si>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</si>
  <si>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</si>
  <si>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</si>
  <si>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</si>
  <si>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</si>
  <si>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</si>
  <si>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</si>
  <si>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</si>
  <si>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</si>
  <si>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</si>
  <si>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</si>
  <si>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</si>
  <si>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</si>
  <si>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</si>
  <si>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</si>
  <si>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</si>
  <si>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</si>
  <si>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</si>
  <si>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</si>
  <si>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</si>
  <si>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</si>
  <si>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</si>
  <si>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</si>
  <si>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</si>
  <si>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</si>
  <si>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</si>
  <si>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</si>
  <si>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</si>
  <si>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</si>
  <si>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</si>
  <si>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</si>
  <si>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</si>
  <si>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</si>
  <si>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</si>
  <si>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</si>
  <si>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</si>
  <si>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</si>
  <si>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</si>
  <si>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</si>
  <si>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</si>
  <si>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</si>
  <si>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</si>
  <si>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</si>
  <si>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</si>
  <si>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</si>
  <si>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</si>
  <si>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</si>
  <si>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</si>
  <si>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</si>
  <si>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</si>
  <si>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</si>
  <si>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</si>
  <si>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</si>
  <si>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</si>
  <si>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</si>
  <si>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</si>
  <si>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</si>
  <si>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</si>
  <si>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</si>
  <si>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</si>
  <si>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</si>
  <si>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</si>
  <si>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</si>
  <si>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</si>
  <si>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</si>
  <si>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</si>
  <si>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</si>
  <si>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</si>
  <si>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</si>
  <si>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</si>
  <si>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</si>
  <si>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</si>
  <si>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</si>
  <si>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</si>
  <si>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</si>
  <si>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</si>
  <si>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</si>
  <si>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</si>
  <si>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</si>
  <si>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</si>
  <si>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</si>
  <si>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</si>
  <si>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</si>
  <si>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</si>
  <si>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</si>
  <si>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</si>
  <si>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</si>
  <si>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</si>
  <si>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</si>
  <si>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</si>
  <si>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</si>
  <si>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</si>
  <si>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</si>
  <si>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</si>
  <si>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</si>
  <si>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</si>
  <si>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</si>
  <si>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</si>
  <si>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</si>
  <si>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</si>
  <si>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</si>
  <si>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</si>
  <si>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</si>
  <si>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</si>
  <si>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</si>
  <si>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</si>
  <si>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</si>
  <si>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</si>
  <si>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</si>
  <si>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</si>
  <si>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</si>
  <si>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</si>
  <si>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</si>
  <si>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</si>
  <si>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</si>
  <si>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</si>
  <si>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</si>
  <si>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</si>
  <si>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</si>
  <si>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</si>
  <si>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</si>
  <si>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</si>
  <si>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</si>
  <si>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</si>
  <si>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</si>
  <si>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</si>
  <si>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</si>
  <si>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</si>
  <si>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</si>
  <si>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</si>
  <si>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</si>
  <si>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</si>
  <si>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</si>
  <si>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</si>
  <si>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</si>
  <si>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</si>
  <si>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</si>
  <si>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</si>
  <si>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</si>
  <si>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</si>
  <si>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</si>
  <si>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</si>
  <si>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</si>
  <si>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</si>
  <si>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</si>
  <si>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</si>
  <si>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</si>
  <si>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</si>
  <si>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</si>
  <si>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</si>
  <si>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</si>
  <si>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</si>
  <si>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</si>
  <si>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</si>
  <si>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</si>
  <si>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</si>
  <si>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</si>
  <si>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</si>
  <si>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</si>
  <si>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</si>
  <si>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</si>
  <si>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</si>
  <si>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</si>
  <si>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</si>
  <si>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</si>
  <si>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</si>
  <si>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</si>
  <si>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</si>
  <si>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</si>
  <si>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</si>
  <si>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</si>
  <si>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</si>
  <si>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</si>
  <si>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</si>
  <si>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</si>
  <si>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</si>
  <si>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</si>
  <si>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</si>
  <si>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</si>
  <si>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</si>
  <si>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</si>
  <si>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</si>
  <si>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</si>
  <si>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</si>
  <si>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</si>
  <si>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</si>
  <si>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</si>
  <si>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</si>
  <si>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</si>
  <si>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</si>
  <si>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</si>
  <si>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</si>
  <si>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</si>
  <si>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</si>
  <si>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</si>
  <si>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</si>
  <si>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</si>
  <si>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</si>
  <si>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</si>
  <si>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</si>
  <si>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</si>
  <si>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</si>
  <si>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</si>
  <si>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</si>
  <si>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</si>
  <si>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</si>
  <si>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</si>
  <si>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</si>
  <si>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</si>
  <si>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</si>
  <si>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</si>
  <si>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</si>
  <si>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</si>
  <si>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</si>
  <si>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</si>
  <si>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</si>
  <si>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</si>
  <si>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</si>
  <si>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</si>
  <si>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</si>
  <si>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</si>
  <si>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</si>
  <si>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</si>
  <si>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</si>
  <si>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</si>
  <si>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</si>
  <si>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</si>
  <si>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</si>
  <si>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</si>
  <si>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</si>
  <si>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</si>
  <si>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</si>
  <si>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</si>
  <si>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</si>
  <si>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</si>
  <si>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</si>
  <si>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</si>
  <si>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</si>
  <si>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</si>
  <si>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</si>
  <si>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</si>
  <si>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</si>
  <si>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</si>
  <si>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</si>
  <si>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</si>
  <si>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</si>
  <si>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</si>
  <si>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</si>
  <si>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</si>
  <si>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</si>
  <si>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</si>
  <si>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</si>
  <si>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</si>
  <si>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</si>
  <si>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</si>
  <si>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</si>
  <si>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</si>
  <si>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</si>
  <si>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</si>
  <si>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</si>
  <si>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</si>
  <si>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</si>
  <si>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</si>
  <si>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</si>
  <si>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</si>
  <si>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</si>
  <si>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</si>
  <si>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</si>
  <si>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</si>
  <si>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</si>
  <si>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</si>
  <si>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</si>
  <si>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</si>
  <si>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</si>
  <si>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</si>
  <si>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</si>
  <si>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</si>
  <si>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</si>
  <si>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</si>
  <si>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</si>
  <si>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</si>
  <si>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</si>
  <si>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</si>
  <si>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</si>
  <si>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</si>
  <si>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</si>
  <si>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</si>
  <si>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</si>
  <si>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</si>
  <si>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</si>
  <si>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</si>
  <si>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</si>
  <si>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</si>
  <si>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</si>
  <si>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</si>
  <si>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</si>
  <si>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</si>
  <si>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</si>
  <si>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</si>
  <si>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</si>
  <si>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</si>
  <si>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</si>
  <si>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</si>
  <si>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</si>
  <si>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</si>
  <si>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</si>
  <si>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</si>
  <si>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</si>
  <si>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</si>
  <si>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</si>
  <si>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</si>
  <si>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</si>
  <si>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</si>
  <si>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</si>
  <si>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</si>
  <si>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</si>
  <si>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</si>
  <si>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</si>
  <si>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</si>
  <si>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</si>
  <si>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</si>
  <si>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</si>
  <si>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</si>
  <si>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</si>
  <si>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</si>
  <si>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</si>
  <si>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</si>
  <si>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</si>
  <si>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</si>
  <si>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</si>
  <si>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</si>
  <si>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</si>
  <si>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</si>
  <si>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</si>
  <si>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</si>
  <si>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</si>
  <si>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</si>
  <si>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</si>
  <si>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</si>
  <si>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</si>
  <si>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</si>
  <si>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</si>
  <si>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</si>
  <si>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</si>
  <si>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</si>
  <si>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</si>
  <si>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</si>
  <si>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</si>
  <si>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</si>
  <si>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</si>
  <si>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</si>
  <si>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</si>
  <si>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</si>
  <si>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</si>
  <si>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</si>
  <si>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</si>
  <si>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</si>
  <si>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</si>
  <si>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</si>
  <si>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</si>
  <si>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</si>
  <si>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</si>
  <si>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</si>
  <si>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</si>
  <si>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</si>
  <si>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</si>
  <si>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</si>
  <si>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</si>
  <si>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</si>
  <si>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</si>
  <si>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</si>
  <si>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</si>
  <si>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</si>
  <si>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</si>
  <si>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</si>
  <si>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</si>
  <si>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</si>
  <si>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</si>
  <si>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</si>
  <si>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</si>
  <si>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</si>
  <si>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</si>
  <si>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</si>
  <si>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</si>
  <si>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</si>
  <si>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</si>
  <si>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</si>
  <si>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</si>
  <si>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</si>
  <si>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</si>
  <si>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</si>
  <si>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</si>
  <si>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</si>
  <si>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</si>
  <si>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</si>
  <si>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</si>
  <si>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</si>
  <si>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</si>
  <si>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</si>
  <si>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</si>
  <si>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</si>
  <si>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</si>
  <si>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</si>
  <si>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</si>
  <si>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</si>
  <si>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</si>
  <si>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</si>
  <si>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</si>
  <si>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</si>
  <si>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</si>
  <si>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</si>
  <si>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</si>
  <si>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</si>
  <si>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</si>
  <si>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</si>
  <si>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</si>
  <si>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</si>
  <si>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</si>
  <si>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</si>
  <si>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</si>
  <si>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</si>
  <si>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</si>
  <si>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</si>
  <si>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</si>
  <si>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</si>
  <si>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</si>
  <si>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</si>
  <si>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</si>
  <si>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</si>
  <si>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</si>
  <si>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</si>
  <si>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</si>
  <si>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</si>
  <si>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</si>
  <si>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</si>
  <si>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</si>
  <si>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</si>
  <si>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</si>
  <si>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</si>
  <si>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</si>
  <si>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</si>
  <si>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</si>
  <si>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</si>
  <si>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</si>
  <si>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</si>
  <si>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</si>
  <si>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</si>
  <si>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</si>
  <si>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</si>
  <si>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</si>
  <si>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</si>
  <si>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</si>
  <si>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</si>
  <si>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</si>
  <si>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</si>
  <si>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</si>
  <si>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</si>
  <si>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</si>
  <si>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</si>
  <si>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</si>
  <si>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</si>
  <si>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</si>
  <si>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</si>
  <si>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</si>
  <si>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</si>
  <si>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</si>
  <si>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</si>
  <si>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</si>
  <si>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</si>
  <si>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</si>
  <si>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</si>
  <si>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</si>
  <si>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</si>
  <si>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</si>
  <si>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</si>
  <si>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</si>
  <si>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</si>
  <si>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</si>
  <si>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</si>
  <si>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</si>
  <si>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</si>
  <si>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</si>
  <si>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</si>
  <si>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</si>
  <si>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</si>
  <si>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</si>
  <si>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</si>
  <si>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</si>
  <si>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</si>
  <si>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</si>
  <si>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</si>
  <si>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</si>
  <si>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</si>
  <si>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</si>
  <si>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</si>
  <si>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</si>
  <si>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</si>
  <si>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</si>
  <si>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</si>
  <si>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</si>
  <si>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</si>
  <si>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</si>
  <si>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</si>
  <si>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</si>
  <si>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</si>
  <si>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</si>
  <si>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</si>
  <si>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</si>
  <si>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</si>
  <si>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</si>
  <si>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</si>
  <si>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</si>
  <si>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</si>
  <si>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</si>
  <si>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</si>
  <si>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</si>
  <si>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</si>
  <si>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</si>
  <si>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</si>
  <si>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</si>
  <si>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</si>
  <si>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</si>
  <si>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</si>
  <si>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</si>
  <si>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</si>
  <si>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</si>
  <si>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</si>
  <si>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</si>
  <si>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</si>
  <si>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</si>
  <si>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</si>
  <si>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</si>
  <si>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</si>
  <si>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</si>
  <si>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</si>
  <si>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</si>
  <si>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</si>
  <si>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</si>
  <si>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</si>
  <si>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</si>
  <si>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</si>
  <si>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</si>
  <si>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</si>
  <si>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</si>
  <si>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</si>
  <si>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</si>
  <si>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</si>
  <si>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</si>
  <si>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</si>
  <si>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</si>
  <si>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</si>
  <si>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</si>
  <si>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</si>
  <si>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</si>
  <si>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</si>
  <si>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</si>
  <si>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</si>
  <si>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</si>
  <si>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</si>
  <si>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</si>
  <si>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</si>
  <si>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</si>
  <si>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</si>
  <si>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</si>
  <si>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</si>
  <si>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</si>
  <si>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</si>
  <si>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</si>
  <si>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</si>
  <si>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</si>
  <si>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</si>
  <si>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</si>
  <si>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</si>
  <si>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</si>
  <si>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</si>
  <si>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</si>
  <si>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</si>
  <si>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</si>
  <si>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</si>
  <si>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</si>
  <si>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</si>
  <si>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</si>
  <si>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</si>
  <si>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</si>
  <si>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</si>
  <si>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</si>
  <si>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</si>
  <si>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</si>
  <si>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</si>
  <si>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</si>
  <si>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</si>
  <si>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</si>
  <si>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</si>
  <si>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</si>
  <si>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</si>
  <si>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</si>
  <si>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</si>
  <si>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</si>
  <si>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</si>
  <si>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</si>
  <si>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</si>
  <si>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</si>
  <si>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</si>
  <si>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</si>
  <si>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</si>
  <si>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</si>
  <si>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</si>
  <si>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</si>
  <si>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</si>
  <si>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</si>
  <si>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</si>
  <si>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</si>
  <si>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</si>
  <si>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</si>
  <si>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</si>
  <si>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</si>
  <si>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</si>
  <si>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</si>
  <si>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</si>
  <si>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</si>
  <si>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</si>
  <si>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</si>
  <si>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</si>
  <si>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</si>
  <si>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</si>
  <si>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</si>
  <si>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</si>
  <si>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</si>
  <si>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</si>
  <si>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</si>
  <si>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</si>
  <si>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</si>
  <si>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</si>
  <si>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</si>
  <si>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</si>
  <si>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</si>
  <si>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</si>
  <si>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</si>
  <si>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</si>
  <si>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</si>
  <si>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</si>
  <si>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</si>
  <si>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</si>
  <si>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</si>
  <si>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</si>
  <si>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</si>
  <si>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</si>
  <si>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</si>
  <si>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</si>
  <si>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</si>
  <si>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</si>
  <si>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</si>
  <si>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</si>
  <si>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</si>
  <si>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</si>
  <si>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</si>
  <si>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</si>
  <si>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</si>
  <si>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</si>
  <si>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</si>
  <si>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</si>
  <si>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</si>
  <si>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</si>
  <si>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</si>
  <si>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</si>
  <si>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</si>
  <si>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</si>
  <si>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</si>
  <si>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</si>
  <si>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</si>
  <si>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</si>
  <si>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</si>
  <si>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</si>
  <si>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</si>
  <si>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</si>
  <si>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</si>
  <si>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</si>
  <si>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</si>
  <si>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</si>
  <si>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</si>
  <si>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</si>
  <si>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</si>
  <si>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</si>
  <si>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</si>
  <si>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</si>
  <si>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</si>
  <si>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</si>
  <si>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</si>
  <si>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</si>
  <si>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</si>
  <si>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</si>
  <si>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</si>
  <si>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</si>
  <si>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</si>
  <si>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</si>
  <si>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</si>
  <si>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</si>
  <si>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</si>
  <si>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</si>
  <si>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</si>
  <si>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</si>
  <si>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</si>
  <si>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</si>
  <si>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</si>
  <si>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</si>
  <si>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</si>
  <si>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</si>
  <si>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</si>
  <si>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</si>
  <si>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</si>
  <si>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</si>
  <si>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</si>
  <si>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</si>
  <si>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</si>
  <si>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</si>
  <si>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</si>
  <si>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</si>
  <si>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</si>
  <si>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</si>
  <si>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</si>
  <si>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</si>
  <si>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</si>
  <si>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</si>
  <si>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</si>
  <si>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</si>
  <si>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</si>
  <si>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</si>
  <si>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</si>
  <si>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</si>
  <si>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</si>
  <si>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</si>
  <si>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</si>
  <si>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</si>
  <si>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</si>
  <si>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</si>
  <si>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</si>
  <si>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</si>
  <si>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</si>
  <si>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</si>
  <si>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</si>
  <si>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</si>
  <si>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</si>
  <si>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</si>
  <si>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</si>
  <si>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</si>
  <si>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</si>
  <si>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</si>
  <si>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</si>
  <si>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</si>
  <si>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</si>
  <si>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</si>
  <si>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</si>
  <si>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</si>
  <si>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</si>
  <si>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</si>
  <si>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</si>
  <si>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</si>
  <si>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</si>
  <si>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</si>
  <si>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</si>
  <si>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</si>
  <si>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</si>
  <si>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</si>
  <si>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</si>
  <si>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</si>
  <si>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</si>
  <si>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</si>
  <si>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</si>
  <si>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</si>
  <si>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</si>
  <si>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</si>
  <si>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</si>
  <si>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</si>
  <si>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</si>
  <si>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</si>
  <si>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</si>
  <si>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</si>
  <si>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</si>
  <si>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</si>
  <si>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</si>
  <si>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</si>
  <si>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</si>
  <si>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</si>
  <si>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</si>
  <si>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</si>
  <si>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</si>
  <si>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</si>
  <si>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</si>
  <si>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</si>
  <si>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</si>
  <si>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</si>
  <si>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</si>
  <si>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</si>
  <si>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</si>
  <si>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</si>
  <si>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</si>
  <si>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</si>
  <si>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</si>
  <si>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</si>
  <si>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</si>
  <si>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</si>
  <si>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</si>
  <si>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</si>
  <si>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</si>
  <si>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</si>
  <si>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</si>
  <si>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</si>
  <si>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</si>
  <si>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</si>
  <si>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</si>
  <si>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</si>
  <si>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</si>
  <si>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</si>
  <si>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</si>
  <si>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</si>
  <si>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</si>
  <si>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</si>
  <si>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</si>
  <si>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</si>
  <si>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</si>
  <si>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</si>
  <si>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</si>
  <si>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</si>
  <si>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</si>
  <si>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</si>
  <si>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</si>
  <si>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</si>
  <si>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</si>
  <si>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</si>
  <si>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</si>
  <si>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</si>
  <si>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</si>
  <si>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</si>
  <si>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</si>
  <si>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</si>
  <si>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</si>
  <si>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</si>
  <si>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</si>
  <si>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</si>
  <si>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</si>
  <si>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</si>
  <si>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</si>
  <si>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</si>
  <si>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</si>
  <si>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</si>
  <si>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</si>
  <si>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</si>
  <si>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</si>
  <si>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</si>
  <si>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</si>
  <si>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</si>
  <si>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</si>
  <si>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</si>
  <si>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</si>
  <si>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</si>
  <si>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</si>
  <si>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</si>
  <si>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</si>
  <si>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</si>
  <si>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</si>
  <si>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</si>
  <si>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</si>
  <si>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</si>
  <si>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</si>
  <si>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</si>
  <si>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</si>
  <si>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</si>
  <si>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</si>
  <si>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</si>
  <si>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</si>
  <si>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</si>
  <si>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</si>
  <si>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</si>
  <si>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</si>
  <si>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</si>
  <si>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</si>
  <si>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</si>
  <si>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</si>
  <si>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</si>
  <si>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</si>
  <si>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</si>
  <si>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</si>
  <si>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</si>
  <si>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</si>
  <si>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</si>
  <si>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</si>
  <si>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</si>
  <si>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</si>
  <si>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</si>
  <si>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</si>
  <si>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</si>
  <si>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</si>
  <si>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</si>
  <si>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</si>
  <si>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</si>
  <si>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</si>
  <si>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</si>
  <si>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</si>
  <si>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</si>
  <si>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</si>
  <si>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</si>
  <si>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</si>
  <si>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</si>
  <si>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</si>
  <si>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</si>
  <si>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</si>
  <si>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</si>
  <si>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</si>
  <si>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</si>
  <si>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</si>
  <si>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</si>
  <si>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</si>
  <si>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</si>
  <si>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</si>
  <si>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</si>
  <si>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</si>
  <si>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</si>
  <si>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</si>
  <si>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</si>
  <si>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</si>
  <si>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</si>
  <si>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</si>
  <si>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</si>
  <si>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</si>
  <si>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</si>
  <si>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</si>
  <si>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</si>
  <si>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</si>
  <si>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</si>
  <si>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</si>
  <si>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</si>
  <si>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</si>
  <si>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</si>
  <si>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</si>
  <si>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</si>
  <si>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</si>
  <si>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</si>
  <si>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</si>
  <si>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</si>
  <si>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</si>
  <si>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</si>
  <si>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</si>
  <si>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</si>
  <si>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</si>
  <si>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</si>
  <si>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</si>
  <si>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</si>
  <si>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</si>
  <si>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</si>
  <si>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</si>
  <si>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</si>
  <si>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</si>
  <si>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</si>
  <si>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</si>
  <si>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</si>
  <si>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</si>
  <si>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</si>
  <si>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</si>
  <si>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</si>
  <si>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</si>
  <si>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</si>
  <si>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</si>
  <si>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</si>
  <si>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</si>
  <si>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</si>
  <si>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</si>
  <si>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</si>
  <si>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</si>
  <si>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</si>
  <si>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</si>
  <si>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</si>
  <si>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</si>
  <si>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</si>
  <si>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</si>
  <si>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</si>
  <si>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</si>
  <si>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</si>
  <si>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</si>
  <si>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</si>
  <si>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</si>
  <si>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</si>
  <si>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</si>
  <si>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</si>
  <si>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</si>
  <si>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</si>
  <si>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</si>
  <si>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</si>
  <si>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</si>
  <si>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</si>
  <si>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</si>
  <si>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</si>
  <si>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</si>
  <si>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</si>
  <si>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</si>
  <si>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</si>
  <si>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</si>
  <si>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</si>
  <si>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</si>
  <si>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</si>
  <si>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</si>
  <si>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</si>
  <si>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</si>
  <si>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</si>
  <si>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</si>
  <si>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</si>
  <si>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</si>
  <si>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</si>
  <si>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</si>
  <si>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</si>
  <si>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</si>
  <si>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</si>
  <si>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</si>
  <si>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</si>
  <si>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</si>
  <si>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</si>
  <si>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</si>
  <si>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</si>
  <si>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</si>
  <si>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</si>
  <si>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</si>
  <si>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</si>
  <si>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</si>
  <si>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</si>
  <si>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</si>
  <si>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</si>
  <si>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</si>
  <si>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</si>
  <si>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</si>
  <si>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</si>
  <si>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</si>
  <si>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</si>
  <si>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</si>
  <si>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</si>
  <si>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</si>
  <si>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</si>
  <si>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</si>
  <si>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</si>
  <si>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</si>
  <si>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</si>
  <si>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</si>
  <si>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</si>
  <si>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</si>
  <si>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</si>
  <si>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</si>
  <si>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</si>
  <si>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</si>
  <si>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</si>
  <si>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</si>
  <si>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</si>
  <si>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</si>
  <si>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</si>
  <si>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</si>
  <si>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</si>
  <si>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</si>
  <si>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</si>
  <si>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</si>
  <si>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</si>
  <si>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</si>
  <si>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</si>
  <si>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</si>
  <si>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</si>
  <si>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</si>
  <si>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</si>
  <si>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</si>
  <si>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</si>
  <si>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</si>
  <si>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</si>
  <si>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</si>
  <si>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</si>
  <si>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</si>
  <si>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</si>
  <si>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</si>
  <si>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</si>
  <si>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</si>
  <si>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</si>
  <si>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</si>
  <si>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</si>
  <si>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</si>
  <si>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</si>
  <si>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</si>
  <si>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</si>
  <si>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</si>
  <si>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</si>
  <si>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</si>
  <si>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</si>
  <si>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</si>
  <si>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</si>
  <si>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</si>
  <si>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</si>
  <si>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</si>
  <si>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</si>
  <si>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</si>
  <si>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</si>
  <si>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</si>
  <si>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</si>
  <si>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</si>
  <si>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</si>
  <si>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</si>
  <si>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</si>
  <si>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</si>
  <si>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</si>
  <si>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</si>
  <si>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</si>
  <si>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</si>
  <si>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</si>
  <si>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</si>
  <si>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</si>
  <si>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</si>
  <si>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</si>
  <si>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</si>
  <si>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</si>
  <si>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</si>
  <si>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</si>
  <si>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</si>
  <si>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</si>
  <si>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</si>
  <si>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</si>
  <si>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</si>
  <si>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</si>
  <si>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</si>
  <si>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</si>
  <si>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</si>
  <si>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</si>
  <si>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</si>
  <si>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</si>
  <si>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</si>
  <si>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</si>
  <si>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</si>
  <si>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</si>
  <si>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</si>
  <si>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</si>
  <si>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</si>
  <si>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</si>
  <si>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</si>
  <si>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</si>
  <si>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</si>
  <si>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</si>
  <si>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</si>
  <si>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</si>
  <si>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</si>
  <si>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</si>
  <si>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</si>
  <si>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</si>
  <si>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</si>
  <si>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</si>
  <si>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</si>
  <si>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</si>
  <si>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</si>
  <si>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</si>
  <si>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</si>
  <si>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</si>
  <si>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</si>
  <si>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</si>
  <si>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</si>
  <si>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</si>
  <si>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</si>
  <si>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</si>
  <si>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</si>
  <si>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</si>
  <si>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</si>
  <si>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</si>
  <si>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</si>
  <si>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</si>
  <si>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</si>
  <si>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</si>
  <si>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</si>
  <si>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</si>
  <si>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</si>
  <si>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</si>
  <si>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</si>
  <si>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</si>
  <si>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</si>
  <si>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</si>
  <si>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</si>
  <si>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</si>
  <si>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</si>
  <si>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</si>
  <si>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</si>
  <si>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</si>
  <si>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</si>
  <si>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</si>
  <si>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</si>
  <si>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</si>
  <si>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</si>
  <si>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</si>
  <si>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</si>
  <si>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</si>
  <si>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</si>
  <si>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</si>
  <si>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</si>
  <si>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</si>
  <si>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</si>
  <si>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</si>
  <si>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</si>
  <si>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</si>
  <si>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</si>
  <si>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</si>
  <si>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</si>
  <si>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</si>
  <si>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</si>
  <si>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</si>
  <si>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</si>
  <si>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</si>
  <si>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</si>
  <si>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</si>
  <si>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</si>
  <si>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</si>
  <si>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</si>
  <si>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</si>
  <si>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</si>
  <si>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</si>
  <si>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</si>
  <si>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</si>
  <si>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</si>
  <si>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</si>
  <si>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</si>
  <si>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</si>
  <si>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</si>
  <si>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</si>
  <si>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</si>
  <si>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</si>
  <si>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</si>
  <si>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</si>
  <si>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</si>
  <si>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</si>
  <si>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</si>
  <si>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</si>
  <si>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</si>
  <si>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</si>
  <si>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</si>
  <si>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</si>
  <si>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</si>
  <si>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</si>
  <si>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</si>
  <si>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</si>
  <si>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</si>
  <si>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</si>
  <si>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</si>
  <si>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</si>
  <si>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</si>
  <si>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</si>
  <si>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</si>
  <si>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</si>
  <si>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</si>
  <si>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</si>
  <si>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</si>
  <si>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</si>
  <si>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</si>
  <si>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</si>
  <si>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</si>
  <si>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</si>
  <si>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</si>
  <si>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</si>
  <si>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</si>
  <si>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</si>
  <si>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</si>
  <si>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</si>
  <si>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</si>
  <si>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</si>
  <si>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</si>
  <si>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</si>
  <si>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</si>
  <si>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</si>
  <si>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</si>
  <si>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</si>
  <si>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</si>
  <si>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</si>
  <si>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</si>
  <si>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</si>
  <si>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</si>
  <si>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</si>
  <si>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</si>
  <si>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</si>
  <si>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</si>
  <si>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</si>
  <si>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</si>
  <si>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</si>
  <si>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</si>
  <si>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</si>
  <si>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</si>
  <si>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</si>
  <si>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</si>
  <si>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</si>
  <si>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</si>
  <si>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</si>
  <si>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</si>
  <si>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</si>
  <si>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</si>
  <si>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</si>
  <si>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</si>
  <si>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</si>
  <si>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</si>
  <si>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</si>
  <si>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</si>
  <si>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</si>
  <si>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</si>
  <si>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</si>
  <si>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</si>
  <si>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</si>
  <si>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</si>
  <si>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</si>
  <si>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</si>
  <si>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</si>
  <si>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</si>
  <si>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</si>
  <si>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</si>
  <si>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</si>
  <si>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</si>
  <si>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</si>
  <si>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</si>
  <si>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</si>
  <si>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</si>
  <si>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</si>
  <si>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</si>
  <si>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</si>
  <si>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</si>
  <si>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</si>
  <si>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</si>
  <si>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</si>
  <si>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</si>
  <si>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</si>
  <si>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</si>
  <si>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</si>
  <si>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</si>
  <si>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</si>
  <si>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</si>
  <si>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</si>
  <si>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</si>
  <si>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</si>
  <si>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</si>
  <si>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</si>
  <si>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</si>
  <si>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</si>
  <si>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</si>
  <si>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</si>
  <si>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</si>
  <si>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</si>
  <si>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</si>
  <si>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</si>
  <si>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</si>
  <si>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</si>
  <si>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</si>
  <si>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</si>
  <si>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</si>
  <si>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</si>
  <si>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</si>
  <si>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</si>
  <si>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</si>
  <si>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</si>
  <si>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</si>
  <si>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</si>
  <si>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</si>
  <si>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</si>
  <si>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</si>
  <si>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</si>
  <si>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</si>
  <si>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</si>
  <si>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</si>
  <si>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</si>
  <si>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</si>
  <si>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</si>
  <si>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</si>
  <si>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</si>
  <si>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</si>
  <si>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</si>
  <si>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</si>
  <si>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</si>
  <si>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</si>
  <si>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</si>
  <si>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</si>
  <si>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</si>
  <si>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</si>
  <si>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</si>
  <si>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</si>
  <si>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</si>
  <si>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</si>
  <si>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</si>
  <si>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</si>
  <si>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</si>
  <si>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</si>
  <si>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</si>
  <si>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</si>
  <si>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</si>
  <si>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</si>
  <si>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</si>
  <si>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</si>
  <si>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</si>
  <si>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</si>
  <si>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</si>
  <si>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</si>
  <si>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</si>
  <si>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</si>
  <si>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</si>
  <si>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</si>
  <si>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</si>
  <si>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</si>
  <si>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</si>
  <si>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</si>
  <si>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</si>
  <si>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</si>
  <si>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</si>
  <si>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</si>
  <si>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</si>
  <si>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</si>
  <si>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</si>
  <si>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</si>
  <si>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</si>
  <si>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</si>
  <si>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</si>
  <si>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</si>
  <si>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</si>
  <si>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</si>
  <si>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</si>
  <si>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</si>
  <si>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</si>
  <si>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</si>
  <si>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</si>
  <si>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</si>
  <si>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</si>
  <si>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</si>
  <si>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</si>
  <si>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</si>
  <si>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</si>
  <si>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</si>
  <si>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</si>
  <si>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</si>
  <si>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</si>
  <si>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</si>
  <si>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</si>
  <si>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</si>
  <si>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</si>
  <si>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</si>
  <si>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</si>
  <si>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</si>
  <si>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</si>
  <si>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</si>
  <si>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</si>
  <si>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</si>
  <si>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</si>
  <si>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</si>
  <si>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</si>
  <si>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</si>
  <si>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</si>
  <si>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</si>
  <si>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</si>
  <si>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</si>
  <si>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</si>
  <si>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</si>
  <si>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</si>
  <si>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</si>
  <si>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</si>
  <si>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</si>
  <si>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</si>
  <si>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</si>
  <si>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</si>
  <si>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</si>
  <si>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</si>
  <si>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</si>
  <si>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</si>
  <si>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</si>
  <si>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</si>
  <si>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</si>
  <si>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</si>
  <si>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</si>
  <si>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</si>
  <si>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</si>
  <si>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</si>
  <si>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</si>
  <si>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</si>
  <si>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</si>
  <si>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</si>
  <si>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</si>
  <si>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</si>
  <si>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</si>
  <si>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</si>
  <si>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</si>
  <si>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</si>
  <si>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</si>
  <si>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</si>
  <si>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</si>
  <si>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</si>
  <si>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</si>
  <si>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</si>
  <si>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</si>
  <si>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</si>
  <si>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</si>
  <si>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</si>
  <si>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</si>
  <si>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</si>
  <si>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</si>
  <si>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</si>
  <si>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</si>
  <si>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</si>
  <si>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</si>
  <si>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</si>
  <si>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</si>
  <si>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</si>
  <si>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</si>
  <si>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</si>
  <si>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</si>
  <si>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</si>
  <si>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</si>
  <si>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</si>
  <si>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</si>
  <si>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</si>
  <si>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</si>
  <si>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</si>
  <si>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</si>
  <si>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</si>
  <si>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</si>
  <si>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</si>
  <si>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</si>
  <si>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</si>
  <si>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</si>
  <si>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</si>
  <si>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</si>
  <si>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</si>
  <si>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</si>
  <si>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</si>
  <si>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</si>
  <si>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</si>
  <si>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</si>
  <si>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</si>
  <si>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</si>
  <si>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</si>
  <si>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</si>
  <si>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</si>
  <si>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</si>
  <si>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</si>
  <si>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</si>
  <si>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</si>
  <si>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</si>
  <si>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</si>
  <si>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</si>
  <si>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</si>
  <si>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</si>
  <si>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</si>
  <si>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</si>
  <si>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</si>
  <si>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</si>
  <si>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</si>
  <si>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</si>
  <si>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</si>
  <si>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</si>
  <si>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</si>
  <si>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</si>
  <si>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</si>
  <si>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</si>
  <si>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</si>
  <si>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</si>
  <si>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</si>
  <si>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</si>
  <si>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</si>
  <si>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</si>
  <si>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</si>
  <si>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</si>
  <si>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</si>
  <si>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</si>
  <si>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</si>
  <si>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</si>
  <si>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</si>
  <si>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</si>
  <si>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</si>
  <si>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</si>
  <si>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</si>
  <si>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</si>
  <si>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</si>
  <si>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</si>
  <si>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</si>
  <si>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</si>
  <si>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</si>
  <si>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</si>
  <si>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</si>
  <si>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</si>
  <si>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</si>
  <si>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</si>
  <si>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</si>
  <si>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</si>
  <si>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</si>
  <si>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</si>
  <si>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</si>
  <si>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</si>
  <si>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</si>
  <si>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</si>
  <si>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</si>
  <si>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</si>
  <si>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</si>
  <si>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</si>
  <si>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</si>
  <si>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</si>
  <si>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</si>
  <si>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</si>
  <si>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</si>
  <si>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</si>
  <si>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</si>
  <si>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</si>
  <si>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</si>
  <si>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</si>
  <si>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</si>
  <si>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</si>
  <si>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</si>
  <si>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</si>
  <si>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</si>
  <si>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</si>
  <si>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</si>
  <si>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</si>
  <si>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</si>
  <si>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</si>
  <si>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</si>
  <si>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</si>
  <si>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</si>
  <si>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</si>
  <si>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</si>
  <si>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</si>
  <si>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</si>
  <si>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</si>
  <si>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</si>
  <si>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</si>
  <si>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</si>
  <si>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</si>
  <si>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</si>
  <si>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</si>
  <si>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</si>
  <si>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</si>
  <si>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</si>
  <si>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</si>
  <si>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</si>
  <si>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</si>
  <si>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</si>
  <si>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</si>
  <si>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</si>
  <si>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</si>
  <si>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</si>
  <si>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</si>
  <si>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</si>
  <si>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</si>
  <si>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</si>
  <si>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</si>
  <si>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</si>
  <si>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</si>
  <si>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</si>
  <si>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</si>
  <si>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</si>
  <si>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</si>
  <si>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</si>
  <si>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</si>
  <si>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</si>
  <si>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</si>
  <si>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</si>
  <si>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</si>
  <si>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</si>
  <si>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</si>
  <si>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</si>
  <si>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</si>
  <si>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</si>
  <si>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</si>
  <si>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</si>
  <si>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</si>
  <si>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</si>
  <si>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</si>
  <si>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</si>
  <si>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</si>
  <si>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</si>
  <si>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</si>
  <si>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</si>
  <si>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</si>
  <si>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</si>
  <si>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</si>
  <si>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</si>
  <si>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</si>
  <si>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</si>
  <si>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</si>
  <si>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</si>
  <si>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</si>
  <si>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</si>
  <si>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</si>
  <si>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</si>
  <si>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</si>
  <si>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</si>
  <si>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</si>
  <si>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</si>
  <si>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</si>
  <si>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</si>
  <si>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</si>
  <si>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</si>
  <si>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</si>
  <si>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</si>
  <si>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</si>
  <si>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</si>
  <si>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</si>
  <si>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</si>
  <si>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</si>
  <si>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</si>
  <si>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</si>
  <si>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</si>
  <si>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</si>
  <si>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</si>
  <si>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</si>
  <si>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</si>
  <si>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</si>
  <si>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</si>
  <si>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</si>
  <si>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</si>
  <si>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</si>
  <si>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</si>
  <si>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</si>
  <si>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</si>
  <si>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</si>
  <si>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</si>
  <si>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</si>
  <si>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</si>
  <si>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</si>
  <si>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</si>
  <si>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</si>
  <si>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</si>
  <si>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</si>
  <si>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</si>
  <si>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</si>
  <si>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</si>
  <si>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</si>
  <si>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</si>
  <si>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</si>
  <si>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</si>
  <si>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</si>
  <si>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</si>
  <si>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</si>
  <si>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</si>
  <si>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</si>
  <si>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</si>
  <si>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</si>
  <si>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</si>
  <si>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</si>
  <si>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</si>
  <si>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</si>
  <si>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</si>
  <si>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</si>
  <si>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</si>
  <si>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</si>
  <si>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</si>
  <si>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</si>
  <si>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</si>
  <si>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</si>
  <si>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</si>
  <si>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</si>
  <si>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</si>
  <si>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</si>
  <si>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</si>
  <si>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</si>
  <si>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</si>
  <si>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</si>
  <si>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</si>
  <si>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</si>
  <si>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</si>
  <si>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</si>
  <si>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</si>
  <si>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</si>
  <si>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</si>
  <si>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</si>
  <si>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</si>
  <si>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</si>
  <si>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</si>
  <si>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</si>
  <si>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</si>
  <si>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</si>
  <si>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</si>
  <si>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</si>
  <si>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</si>
  <si>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</si>
  <si>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</si>
  <si>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</si>
  <si>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</si>
  <si>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</si>
  <si>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</si>
  <si>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</si>
  <si>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</si>
  <si>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</si>
  <si>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</si>
  <si>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</si>
  <si>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</si>
  <si>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</si>
  <si>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</si>
  <si>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</si>
  <si>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</si>
  <si>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</si>
  <si>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</si>
  <si>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</si>
  <si>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</si>
  <si>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</si>
  <si>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</si>
  <si>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</si>
  <si>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</si>
  <si>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</si>
  <si>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</si>
  <si>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</si>
  <si>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</si>
  <si>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</si>
  <si>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</si>
  <si>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</si>
  <si>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</si>
  <si>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</si>
  <si>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</si>
  <si>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</si>
  <si>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</si>
  <si>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</si>
  <si>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</si>
  <si>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</si>
  <si>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</si>
  <si>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</si>
  <si>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</si>
  <si>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</si>
  <si>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</si>
  <si>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</si>
  <si>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</si>
  <si>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</si>
  <si>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</si>
  <si>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</si>
  <si>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</si>
  <si>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</si>
  <si>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</si>
  <si>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</si>
  <si>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</si>
  <si>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</si>
  <si>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</si>
  <si>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</si>
  <si>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</si>
  <si>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</si>
  <si>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</si>
  <si>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</si>
  <si>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</si>
  <si>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</si>
  <si>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</si>
  <si>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</si>
  <si>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</si>
  <si>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</si>
  <si>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</si>
  <si>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</si>
  <si>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</si>
  <si>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</si>
  <si>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</si>
  <si>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</si>
  <si>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</si>
  <si>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</si>
  <si>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</si>
  <si>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</si>
  <si>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</si>
  <si>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</si>
  <si>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</si>
  <si>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</si>
  <si>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</si>
  <si>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</si>
  <si>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</si>
  <si>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</si>
  <si>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</si>
  <si>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</si>
  <si>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</si>
  <si>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</si>
  <si>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</si>
  <si>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</si>
  <si>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</si>
  <si>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</si>
  <si>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</si>
  <si>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</si>
  <si>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</si>
  <si>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</si>
  <si>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</si>
  <si>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</si>
  <si>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</si>
  <si>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</si>
  <si>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</si>
  <si>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</si>
  <si>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</si>
  <si>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</si>
  <si>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</si>
  <si>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</si>
  <si>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</si>
  <si>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</si>
  <si>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</si>
  <si>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</si>
  <si>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</si>
  <si>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</si>
  <si>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</si>
  <si>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</si>
  <si>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</si>
  <si>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</si>
  <si>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</si>
  <si>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</si>
  <si>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</si>
  <si>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</si>
  <si>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</si>
  <si>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</si>
  <si>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</si>
  <si>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</si>
  <si>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</si>
  <si>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</si>
  <si>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</si>
  <si>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</si>
  <si>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</si>
  <si>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</si>
  <si>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</si>
  <si>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</si>
  <si>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</si>
  <si>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</si>
  <si>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</si>
  <si>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</si>
  <si>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</si>
  <si>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</si>
  <si>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</si>
  <si>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</si>
  <si>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</si>
  <si>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</si>
  <si>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</si>
  <si>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</si>
  <si>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</si>
  <si>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</si>
  <si>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</si>
  <si>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</si>
  <si>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</si>
  <si>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</si>
  <si>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</si>
  <si>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</si>
  <si>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</si>
  <si>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</si>
  <si>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</si>
  <si>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</si>
  <si>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</si>
  <si>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</si>
  <si>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</si>
  <si>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</si>
  <si>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</si>
  <si>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</si>
  <si>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</si>
  <si>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</si>
  <si>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</si>
  <si>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</si>
  <si>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</si>
  <si>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</si>
  <si>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</si>
  <si>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</si>
  <si>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</si>
  <si>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</si>
  <si>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</si>
  <si>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</si>
  <si>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</si>
  <si>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</si>
  <si>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</si>
  <si>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</si>
  <si>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</si>
  <si>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</si>
  <si>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</si>
  <si>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</si>
  <si>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</si>
  <si>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</si>
  <si>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</si>
  <si>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</si>
  <si>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</si>
  <si>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</si>
  <si>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</si>
  <si>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</si>
  <si>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</si>
  <si>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</si>
  <si>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</si>
  <si>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</si>
  <si>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</si>
  <si>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</si>
  <si>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</si>
  <si>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</si>
  <si>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</si>
  <si>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</si>
  <si>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</si>
  <si>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</si>
  <si>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</si>
  <si>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</si>
  <si>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</si>
  <si>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</si>
  <si>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</si>
  <si>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</si>
  <si>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</si>
  <si>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</si>
  <si>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</si>
  <si>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</si>
  <si>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</si>
  <si>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</si>
  <si>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</si>
  <si>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</si>
  <si>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</si>
  <si>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</si>
  <si>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</si>
  <si>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</si>
  <si>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</si>
  <si>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</si>
  <si>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</si>
  <si>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</si>
  <si>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</si>
  <si>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</si>
  <si>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</si>
  <si>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</si>
  <si>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</si>
  <si>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</si>
  <si>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</si>
  <si>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</si>
  <si>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</si>
  <si>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</si>
  <si>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</si>
  <si>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</si>
  <si>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</si>
  <si>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</si>
  <si>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</si>
  <si>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</si>
  <si>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</si>
  <si>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</si>
  <si>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</si>
  <si>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</si>
  <si>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</si>
  <si>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</si>
  <si>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</si>
  <si>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</si>
  <si>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</si>
  <si>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</si>
  <si>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</si>
  <si>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</si>
  <si>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</si>
  <si>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</si>
  <si>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</si>
  <si>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</si>
  <si>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</si>
  <si>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</si>
  <si>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</si>
  <si>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</si>
  <si>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</si>
  <si>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</si>
  <si>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</si>
  <si>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</si>
  <si>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</si>
  <si>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</si>
  <si>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</si>
  <si>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</si>
  <si>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</si>
  <si>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</si>
  <si>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</si>
  <si>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</si>
  <si>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</si>
  <si>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</si>
  <si>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</si>
  <si>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</si>
  <si>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</si>
  <si>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</si>
  <si>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</si>
  <si>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</si>
  <si>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</si>
  <si>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</si>
  <si>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</si>
  <si>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</si>
  <si>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</si>
  <si>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</si>
  <si>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</si>
  <si>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</si>
  <si>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</si>
  <si>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</si>
  <si>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</si>
  <si>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</si>
  <si>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</si>
  <si>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</si>
  <si>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</si>
  <si>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</si>
  <si>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</si>
  <si>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</si>
  <si>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</si>
  <si>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</si>
  <si>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</si>
  <si>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</si>
  <si>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</si>
  <si>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</si>
  <si>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</si>
  <si>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</si>
  <si>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</si>
  <si>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</si>
  <si>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</si>
  <si>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</si>
  <si>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</si>
  <si>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</si>
  <si>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</si>
  <si>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</si>
  <si>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</si>
  <si>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</si>
  <si>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</si>
  <si>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</si>
  <si>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</si>
  <si>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</si>
  <si>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</si>
  <si>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</si>
  <si>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</si>
  <si>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</si>
  <si>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</si>
  <si>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</si>
  <si>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</si>
  <si>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</si>
  <si>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</si>
  <si>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</si>
  <si>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</si>
  <si>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</si>
  <si>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</si>
  <si>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</si>
  <si>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</si>
  <si>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</si>
  <si>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</si>
  <si>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</si>
  <si>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</si>
  <si>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</si>
  <si>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</si>
  <si>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</si>
  <si>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</si>
  <si>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</si>
  <si>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</si>
  <si>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</si>
  <si>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</si>
  <si>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</si>
  <si>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</si>
  <si>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</si>
  <si>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</si>
  <si>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</si>
  <si>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</si>
  <si>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</si>
  <si>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</si>
  <si>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</si>
  <si>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</si>
  <si>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</si>
  <si>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</si>
  <si>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</si>
  <si>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</si>
  <si>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</si>
  <si>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</si>
  <si>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</si>
  <si>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</si>
  <si>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</si>
  <si>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</si>
  <si>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</si>
  <si>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</si>
  <si>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</si>
  <si>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</si>
  <si>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</si>
  <si>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</si>
  <si>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</si>
  <si>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</si>
  <si>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</si>
  <si>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</si>
  <si>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</si>
  <si>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</si>
  <si>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</si>
  <si>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</si>
  <si>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</si>
  <si>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</si>
  <si>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</si>
  <si>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</si>
  <si>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</si>
  <si>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</si>
  <si>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</si>
  <si>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</si>
  <si>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</si>
  <si>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</si>
  <si>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</si>
  <si>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</si>
  <si>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</si>
  <si>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</si>
  <si>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</si>
  <si>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</si>
  <si>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</si>
  <si>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</si>
  <si>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</si>
  <si>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</si>
  <si>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</si>
  <si>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</si>
  <si>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</si>
  <si>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</si>
  <si>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</si>
  <si>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</si>
  <si>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</si>
  <si>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</si>
  <si>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</si>
  <si>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</si>
  <si>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</si>
  <si>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</si>
  <si>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</si>
  <si>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</si>
  <si>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</si>
  <si>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</si>
  <si>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</si>
  <si>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</si>
  <si>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</si>
  <si>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</si>
  <si>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</si>
  <si>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</si>
  <si>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</si>
  <si>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</si>
  <si>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</si>
  <si>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</si>
  <si>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</si>
  <si>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</si>
  <si>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</si>
  <si>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</si>
  <si>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</si>
  <si>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</si>
  <si>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</si>
  <si>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</si>
  <si>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</si>
  <si>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</si>
  <si>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</si>
  <si>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</si>
  <si>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</si>
  <si>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</si>
  <si>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</si>
  <si>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</si>
  <si>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</si>
  <si>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</si>
  <si>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</si>
  <si>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</si>
  <si>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</si>
  <si>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</si>
  <si>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</si>
  <si>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</si>
  <si>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</si>
  <si>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</si>
  <si>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</si>
  <si>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</si>
  <si>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</si>
  <si>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</si>
  <si>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</si>
  <si>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</si>
  <si>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</si>
  <si>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</si>
  <si>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</si>
  <si>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</si>
  <si>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</si>
  <si>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</si>
  <si>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</si>
  <si>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</si>
  <si>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</si>
  <si>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</si>
  <si>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</si>
  <si>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</si>
  <si>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</si>
  <si>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</si>
  <si>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</si>
  <si>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</si>
  <si>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</si>
  <si>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</si>
  <si>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</si>
  <si>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</si>
  <si>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</si>
  <si>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</si>
  <si>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</si>
  <si>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</si>
  <si>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</si>
  <si>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</si>
  <si>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</si>
  <si>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</si>
  <si>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</si>
  <si>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</si>
  <si>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</si>
  <si>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</si>
  <si>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</si>
  <si>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</si>
  <si>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</si>
  <si>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</si>
  <si>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</si>
  <si>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</si>
  <si>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</si>
  <si>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</si>
  <si>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</si>
  <si>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</si>
  <si>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</si>
  <si>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</si>
  <si>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</si>
  <si>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</si>
  <si>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</si>
  <si>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</si>
  <si>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</si>
  <si>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</si>
  <si>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</si>
  <si>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</si>
  <si>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</si>
  <si>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</si>
  <si>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</si>
  <si>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</si>
  <si>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</si>
  <si>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</si>
  <si>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</si>
  <si>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</si>
  <si>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</si>
  <si>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</si>
  <si>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</si>
  <si>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</si>
  <si>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</si>
  <si>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</si>
  <si>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</si>
  <si>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</si>
  <si>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</si>
  <si>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</si>
  <si>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</si>
  <si>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</si>
  <si>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</si>
  <si>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</si>
  <si>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</si>
  <si>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</si>
  <si>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</si>
  <si>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</si>
  <si>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</si>
  <si>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</si>
  <si>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</si>
  <si>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</si>
  <si>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</si>
  <si>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</si>
  <si>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</si>
  <si>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</si>
  <si>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</si>
  <si>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</si>
  <si>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</si>
  <si>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</si>
  <si>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</si>
  <si>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</si>
  <si>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</si>
  <si>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</si>
  <si>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</si>
  <si>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</si>
  <si>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</si>
  <si>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</si>
  <si>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</si>
  <si>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</si>
  <si>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</si>
  <si>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</si>
  <si>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</si>
  <si>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</si>
  <si>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</si>
  <si>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</si>
  <si>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</si>
  <si>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</si>
  <si>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</si>
  <si>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</si>
  <si>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</si>
  <si>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</si>
  <si>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</si>
  <si>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</si>
  <si>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</si>
  <si>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</si>
  <si>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</si>
  <si>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</si>
  <si>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</si>
  <si>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</si>
  <si>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</si>
  <si>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</si>
  <si>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</si>
  <si>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</si>
  <si>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</si>
  <si>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</si>
  <si>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</si>
  <si>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</si>
  <si>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</si>
  <si>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</si>
  <si>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</si>
  <si>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</si>
  <si>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</si>
  <si>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</si>
  <si>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</si>
  <si>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</si>
  <si>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</si>
  <si>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</si>
  <si>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</si>
  <si>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</si>
  <si>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</si>
  <si>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</si>
  <si>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</si>
  <si>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</si>
  <si>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</si>
  <si>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</si>
  <si>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</si>
  <si>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</si>
  <si>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</si>
  <si>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</si>
  <si>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</si>
  <si>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</si>
  <si>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</si>
  <si>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</si>
  <si>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</si>
  <si>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</si>
  <si>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</si>
  <si>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</si>
  <si>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</si>
  <si>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</si>
  <si>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</si>
  <si>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</si>
  <si>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</si>
  <si>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</si>
  <si>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</si>
  <si>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</si>
  <si>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</si>
  <si>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</si>
  <si>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</si>
  <si>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</si>
  <si>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</si>
  <si>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</si>
  <si>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</si>
  <si>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</si>
  <si>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</si>
  <si>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</si>
  <si>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</si>
  <si>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</si>
  <si>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</si>
  <si>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</si>
  <si>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</si>
  <si>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</si>
  <si>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</si>
  <si>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</si>
  <si>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</si>
  <si>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</si>
  <si>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</si>
  <si>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</si>
  <si>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</si>
  <si>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</si>
  <si>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</si>
  <si>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</si>
  <si>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</si>
  <si>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</si>
  <si>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</si>
  <si>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</si>
  <si>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</si>
  <si>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</si>
  <si>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</si>
  <si>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</si>
  <si>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</si>
  <si>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</si>
  <si>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</si>
  <si>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</si>
  <si>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</si>
  <si>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</si>
  <si>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</si>
  <si>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</si>
  <si>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</si>
  <si>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</si>
  <si>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</si>
  <si>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</si>
  <si>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</si>
  <si>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</si>
  <si>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</si>
  <si>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</si>
  <si>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</si>
  <si>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</si>
  <si>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</si>
  <si>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</si>
  <si>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</si>
  <si>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</si>
  <si>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</si>
  <si>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</si>
  <si>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</si>
  <si>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</si>
  <si>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</si>
  <si>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</si>
  <si>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</si>
  <si>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</si>
  <si>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</si>
  <si>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</si>
  <si>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</si>
  <si>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</si>
  <si>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</si>
  <si>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</si>
  <si>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</si>
  <si>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</si>
  <si>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</si>
  <si>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</si>
  <si>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</si>
  <si>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</si>
  <si>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</si>
  <si>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</si>
  <si>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</si>
  <si>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</si>
  <si>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</si>
  <si>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</si>
  <si>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</si>
  <si>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</si>
  <si>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</si>
  <si>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</si>
  <si>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</si>
  <si>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</si>
  <si>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</si>
  <si>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</si>
  <si>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</si>
  <si>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</si>
  <si>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</si>
  <si>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</si>
  <si>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</si>
  <si>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</si>
  <si>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</si>
  <si>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</si>
  <si>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</si>
  <si>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</si>
  <si>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</si>
  <si>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</si>
  <si>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</si>
  <si>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</si>
  <si>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</si>
  <si>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</si>
  <si>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</si>
  <si>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</si>
  <si>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</si>
  <si>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</si>
  <si>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</si>
  <si>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</si>
  <si>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</si>
  <si>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</si>
  <si>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</si>
  <si>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</si>
  <si>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</si>
  <si>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</si>
  <si>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</si>
  <si>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</si>
  <si>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</si>
  <si>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</si>
  <si>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</si>
  <si>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</si>
  <si>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</si>
  <si>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</si>
  <si>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</si>
  <si>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</si>
  <si>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</si>
  <si>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</si>
  <si>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</si>
  <si>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</si>
  <si>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</si>
  <si>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</si>
  <si>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</si>
  <si>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</si>
  <si>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</si>
  <si>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</si>
  <si>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</si>
  <si>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</si>
  <si>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</si>
  <si>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</si>
  <si>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</si>
  <si>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</si>
  <si>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</si>
  <si>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</si>
  <si>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</si>
  <si>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</si>
  <si>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</si>
  <si>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</si>
  <si>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</si>
  <si>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</si>
  <si>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</si>
  <si>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</si>
  <si>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</si>
  <si>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</si>
  <si>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</si>
  <si>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</si>
  <si>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</si>
  <si>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</si>
  <si>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</si>
  <si>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</si>
  <si>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</si>
  <si>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</si>
  <si>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</si>
  <si>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</si>
  <si>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</si>
  <si>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</si>
  <si>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</si>
  <si>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</si>
  <si>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</si>
  <si>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</si>
  <si>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</si>
  <si>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</si>
  <si>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</si>
  <si>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</si>
  <si>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</si>
  <si>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</si>
  <si>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</si>
  <si>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</si>
  <si>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</si>
  <si>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</si>
  <si>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</si>
  <si>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</si>
  <si>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</si>
  <si>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</si>
  <si>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</si>
  <si>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</si>
  <si>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</si>
  <si>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</si>
  <si>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</si>
  <si>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</si>
  <si>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</si>
  <si>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</si>
  <si>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</si>
  <si>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</si>
  <si>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</si>
  <si>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</si>
  <si>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</si>
  <si>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</si>
  <si>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</si>
  <si>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</si>
  <si>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</si>
  <si>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</si>
  <si>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</si>
  <si>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</si>
  <si>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</si>
  <si>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</si>
  <si>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</si>
  <si>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</si>
  <si>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</si>
  <si>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</si>
  <si>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</si>
  <si>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</si>
  <si>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</si>
  <si>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</si>
  <si>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</si>
  <si>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</si>
  <si>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</si>
  <si>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</si>
  <si>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</si>
  <si>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</si>
  <si>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</si>
  <si>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</si>
  <si>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</si>
  <si>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</si>
  <si>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</si>
  <si>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</si>
  <si>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</si>
  <si>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</si>
  <si>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</si>
  <si>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</si>
  <si>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</si>
  <si>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</si>
  <si>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</si>
  <si>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</si>
  <si>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</si>
  <si>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</si>
  <si>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</si>
  <si>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</si>
  <si>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</si>
  <si>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</si>
  <si>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</si>
  <si>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</si>
  <si>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</si>
  <si>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</si>
  <si>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</si>
  <si>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</si>
  <si>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</si>
  <si>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</si>
  <si>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</si>
  <si>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</si>
  <si>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</si>
  <si>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</si>
  <si>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</si>
  <si>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</si>
  <si>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</si>
  <si>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</si>
  <si>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</si>
  <si>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</si>
  <si>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</si>
  <si>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</si>
  <si>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</si>
  <si>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</si>
  <si>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</si>
  <si>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</si>
  <si>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</si>
  <si>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</si>
  <si>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</si>
  <si>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</si>
  <si>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</si>
  <si>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</si>
  <si>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</si>
  <si>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</si>
  <si>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</si>
  <si>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</si>
  <si>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</si>
  <si>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</si>
  <si>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</si>
  <si>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</si>
  <si>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</si>
  <si>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</si>
  <si>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</si>
  <si>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</si>
  <si>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</si>
  <si>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</si>
  <si>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</si>
  <si>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</si>
  <si>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</si>
  <si>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</si>
  <si>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</si>
  <si>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</si>
  <si>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</si>
  <si>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</si>
  <si>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</si>
  <si>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</si>
  <si>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</si>
  <si>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</si>
  <si>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</si>
  <si>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</si>
  <si>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</si>
  <si>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</si>
  <si>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</si>
  <si>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</si>
  <si>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</si>
  <si>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</si>
  <si>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</si>
  <si>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</si>
  <si>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</si>
  <si>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</si>
  <si>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</si>
  <si>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</si>
  <si>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</si>
  <si>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</si>
  <si>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</si>
  <si>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</si>
  <si>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</si>
  <si>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</si>
  <si>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</si>
  <si>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</si>
  <si>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</si>
  <si>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</si>
  <si>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</si>
  <si>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</si>
  <si>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</si>
  <si>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</si>
  <si>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</si>
  <si>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</si>
  <si>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</si>
  <si>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</si>
  <si>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</si>
  <si>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</si>
  <si>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</si>
  <si>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</si>
  <si>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</si>
  <si>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</si>
  <si>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</si>
  <si>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</si>
  <si>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</si>
  <si>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</si>
  <si>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</si>
  <si>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</si>
  <si>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</si>
  <si>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</si>
  <si>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</si>
  <si>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</si>
  <si>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</si>
  <si>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</si>
  <si>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</si>
  <si>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</si>
  <si>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</si>
  <si>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</si>
  <si>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</si>
  <si>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</si>
  <si>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</si>
  <si>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</si>
  <si>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</si>
  <si>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</si>
  <si>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</si>
  <si>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</si>
  <si>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</si>
  <si>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</si>
  <si>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</si>
  <si>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</si>
  <si>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</si>
  <si>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</si>
  <si>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</si>
  <si>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</si>
  <si>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</si>
  <si>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</si>
  <si>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</si>
  <si>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</si>
  <si>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</si>
  <si>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</si>
  <si>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</si>
  <si>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</si>
  <si>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</si>
  <si>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</si>
  <si>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</si>
  <si>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</si>
  <si>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</si>
  <si>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</si>
  <si>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</si>
  <si>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</si>
  <si>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</si>
  <si>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</si>
  <si>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</si>
  <si>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</si>
  <si>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</si>
  <si>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</si>
  <si>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</si>
  <si>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</si>
  <si>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</si>
  <si>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</si>
  <si>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</si>
  <si>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</si>
  <si>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</si>
  <si>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</si>
  <si>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</si>
  <si>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</si>
  <si>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</si>
  <si>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</si>
  <si>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</si>
  <si>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</si>
  <si>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</si>
  <si>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</si>
  <si>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</si>
  <si>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</si>
  <si>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</si>
  <si>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</si>
  <si>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</si>
  <si>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</si>
  <si>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</si>
  <si>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</si>
  <si>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</si>
  <si>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</si>
  <si>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</si>
  <si>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</si>
  <si>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</si>
  <si>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</si>
  <si>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</si>
  <si>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</si>
  <si>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</si>
  <si>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</si>
  <si>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</si>
  <si>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</si>
  <si>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</si>
  <si>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</si>
  <si>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</si>
  <si>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</si>
  <si>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</si>
  <si>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</si>
  <si>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</si>
  <si>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</si>
  <si>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</si>
  <si>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</si>
  <si>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</si>
  <si>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</si>
  <si>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</si>
  <si>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</si>
  <si>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</si>
  <si>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</si>
  <si>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</si>
  <si>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</si>
  <si>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</si>
  <si>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</si>
  <si>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</si>
  <si>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</si>
  <si>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</si>
  <si>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</si>
  <si>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</si>
  <si>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</si>
  <si>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</si>
  <si>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</si>
  <si>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</si>
  <si>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</si>
  <si>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</si>
  <si>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</si>
  <si>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</si>
  <si>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</si>
  <si>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</si>
  <si>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</si>
  <si>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</si>
  <si>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</si>
  <si>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</si>
  <si>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</si>
  <si>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</si>
  <si>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</si>
  <si>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</si>
  <si>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</si>
  <si>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</si>
  <si>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</si>
  <si>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</si>
  <si>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</si>
  <si>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</si>
  <si>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</si>
  <si>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</si>
  <si>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</si>
  <si>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</si>
  <si>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</si>
  <si>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</si>
  <si>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</si>
  <si>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</si>
  <si>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</si>
  <si>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</si>
  <si>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</si>
  <si>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</si>
  <si>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</si>
  <si>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</si>
  <si>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</si>
  <si>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</si>
  <si>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</si>
  <si>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</si>
  <si>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</si>
  <si>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</si>
  <si>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</si>
  <si>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</si>
  <si>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</si>
  <si>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</si>
  <si>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</si>
  <si>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</si>
  <si>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</si>
  <si>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</si>
  <si>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</si>
  <si>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</si>
  <si>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</si>
  <si>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</si>
  <si>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</si>
  <si>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</si>
  <si>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</si>
  <si>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</si>
  <si>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</si>
  <si>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</si>
  <si>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</si>
  <si>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</si>
  <si>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</si>
  <si>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</si>
  <si>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</si>
  <si>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</si>
  <si>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</si>
  <si>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</si>
  <si>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</si>
  <si>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</si>
  <si>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</si>
  <si>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</si>
  <si>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</si>
  <si>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</si>
  <si>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</si>
  <si>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</si>
  <si>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</si>
  <si>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</si>
  <si>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</si>
  <si>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</si>
  <si>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</si>
  <si>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</si>
  <si>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</si>
  <si>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</si>
  <si>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</si>
  <si>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</si>
  <si>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</si>
  <si>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</si>
  <si>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</si>
  <si>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</si>
  <si>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</si>
  <si>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</si>
  <si>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</si>
  <si>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</si>
  <si>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</si>
  <si>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</si>
  <si>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</si>
  <si>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</si>
  <si>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</si>
  <si>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</si>
  <si>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</si>
  <si>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</si>
  <si>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</si>
  <si>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</si>
  <si>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</si>
  <si>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</si>
  <si>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</si>
  <si>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</si>
  <si>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</si>
  <si>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</si>
  <si>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</si>
  <si>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</si>
  <si>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</si>
  <si>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</si>
  <si>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</si>
  <si>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</si>
  <si>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</si>
  <si>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</si>
  <si>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</si>
  <si>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</si>
  <si>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</si>
  <si>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</si>
  <si>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</si>
  <si>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</si>
  <si>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</si>
  <si>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</si>
  <si>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</si>
  <si>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</si>
  <si>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</si>
  <si>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</si>
  <si>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</si>
  <si>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</si>
  <si>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</si>
  <si>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</si>
  <si>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</si>
  <si>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</si>
  <si>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</si>
  <si>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</si>
  <si>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</si>
  <si>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</si>
  <si>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</si>
  <si>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</si>
  <si>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</si>
  <si>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</si>
  <si>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</si>
  <si>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</si>
  <si>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</si>
  <si>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</si>
  <si>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</si>
  <si>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</si>
  <si>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</si>
  <si>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</si>
  <si>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</si>
  <si>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</si>
  <si>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</si>
  <si>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</si>
  <si>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</si>
  <si>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</si>
  <si>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</si>
  <si>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</si>
  <si>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</si>
  <si>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</si>
  <si>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</si>
  <si>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</si>
  <si>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</si>
  <si>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</si>
  <si>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</si>
  <si>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</si>
  <si>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</si>
  <si>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</si>
  <si>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</si>
  <si>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</si>
  <si>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</si>
  <si>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</si>
  <si>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</si>
  <si>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</si>
  <si>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</si>
  <si>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</si>
  <si>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</si>
  <si>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</si>
  <si>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</si>
  <si>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</si>
  <si>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</si>
  <si>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</si>
  <si>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</si>
  <si>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</si>
  <si>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</si>
  <si>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</si>
  <si>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</si>
  <si>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</si>
  <si>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</si>
  <si>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</si>
  <si>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</si>
  <si>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</si>
  <si>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</si>
  <si>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</si>
  <si>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</si>
  <si>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</si>
  <si>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</si>
  <si>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</si>
  <si>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</si>
  <si>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</si>
  <si>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</si>
  <si>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</si>
  <si>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</si>
  <si>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</si>
  <si>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</si>
  <si>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</si>
  <si>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</si>
  <si>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</si>
  <si>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</si>
  <si>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</si>
  <si>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</si>
  <si>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</si>
  <si>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</si>
  <si>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</si>
  <si>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</si>
  <si>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</si>
  <si>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</si>
  <si>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</si>
  <si>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</si>
  <si>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</si>
  <si>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</si>
  <si>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</si>
  <si>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</si>
  <si>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</si>
  <si>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</si>
  <si>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</si>
  <si>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</si>
  <si>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</si>
  <si>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</si>
  <si>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</si>
  <si>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</si>
  <si>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</si>
  <si>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</si>
  <si>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</si>
  <si>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</si>
  <si>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</si>
  <si>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</si>
  <si>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</si>
  <si>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</si>
  <si>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</si>
  <si>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</si>
  <si>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</si>
  <si>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</si>
  <si>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</si>
  <si>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</si>
  <si>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</si>
  <si>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</si>
  <si>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</si>
  <si>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</si>
  <si>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</si>
  <si>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</si>
  <si>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</si>
  <si>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</si>
  <si>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</si>
  <si>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</si>
  <si>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</si>
  <si>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</si>
  <si>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</si>
  <si>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</si>
  <si>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</si>
  <si>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</si>
  <si>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</si>
  <si>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</si>
  <si>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</si>
  <si>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</si>
  <si>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</si>
  <si>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</si>
  <si>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</si>
  <si>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</si>
  <si>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</si>
  <si>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</si>
  <si>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</si>
  <si>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</si>
  <si>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</si>
  <si>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</si>
  <si>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</si>
  <si>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</si>
  <si>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</si>
  <si>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</si>
  <si>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</si>
  <si>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</si>
  <si>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</si>
  <si>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</si>
  <si>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</si>
  <si>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</si>
  <si>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</si>
  <si>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</si>
  <si>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</si>
  <si>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</si>
  <si>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</si>
  <si>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</si>
  <si>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</si>
  <si>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</si>
  <si>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</si>
  <si>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</si>
  <si>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</si>
  <si>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</si>
  <si>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</si>
  <si>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</si>
  <si>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</si>
  <si>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</si>
  <si>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</si>
  <si>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</si>
  <si>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</si>
  <si>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</si>
  <si>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</si>
  <si>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</si>
  <si>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</si>
  <si>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</si>
  <si>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</si>
  <si>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</si>
  <si>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</si>
  <si>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</si>
  <si>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</si>
  <si>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</si>
  <si>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</si>
  <si>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</si>
  <si>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</si>
  <si>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</si>
  <si>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</si>
  <si>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</si>
  <si>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</si>
  <si>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</si>
  <si>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</si>
  <si>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</si>
  <si>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</si>
  <si>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</si>
  <si>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</si>
  <si>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</si>
  <si>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</si>
  <si>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</si>
  <si>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</si>
  <si>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</si>
  <si>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</si>
  <si>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</si>
  <si>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</si>
  <si>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</si>
  <si>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</si>
  <si>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</si>
  <si>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</si>
  <si>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</si>
  <si>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</si>
  <si>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</si>
  <si>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</si>
  <si>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</si>
  <si>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</si>
  <si>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</si>
  <si>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</si>
  <si>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</si>
  <si>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</si>
  <si>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</si>
  <si>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</si>
  <si>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</si>
  <si>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</si>
  <si>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</si>
  <si>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</si>
  <si>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</si>
  <si>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</si>
  <si>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</si>
  <si>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</si>
  <si>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</si>
  <si>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</si>
  <si>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</si>
  <si>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</si>
  <si>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</si>
  <si>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</si>
  <si>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</si>
  <si>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</si>
  <si>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</si>
  <si>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</si>
  <si>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</si>
  <si>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</si>
  <si>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</si>
  <si>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</si>
  <si>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</si>
  <si>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</si>
  <si>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</si>
  <si>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</si>
  <si>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</si>
  <si>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</si>
  <si>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</si>
  <si>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</si>
  <si>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</si>
  <si>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</si>
  <si>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</si>
  <si>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</si>
  <si>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</si>
  <si>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</si>
  <si>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</si>
  <si>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</si>
  <si>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</si>
  <si>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</si>
  <si>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</si>
  <si>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</si>
  <si>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</si>
  <si>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</si>
  <si>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</si>
  <si>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</si>
  <si>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</si>
  <si>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</si>
  <si>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</si>
  <si>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</si>
  <si>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</si>
  <si>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</si>
  <si>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</si>
  <si>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</si>
  <si>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</si>
  <si>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</si>
  <si>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</si>
  <si>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</si>
  <si>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</si>
  <si>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</si>
  <si>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</si>
  <si>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</si>
  <si>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</si>
  <si>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</si>
  <si>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</si>
  <si>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</si>
  <si>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</si>
  <si>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</si>
  <si>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</si>
  <si>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</si>
  <si>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</si>
  <si>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</si>
  <si>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</si>
  <si>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</si>
  <si>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</si>
  <si>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</si>
  <si>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</si>
  <si>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</si>
  <si>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</si>
  <si>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</si>
  <si>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</si>
  <si>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</si>
  <si>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</si>
  <si>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</si>
  <si>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</si>
  <si>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</si>
  <si>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</si>
  <si>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</si>
  <si>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</si>
  <si>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</si>
  <si>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</si>
  <si>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</si>
  <si>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</si>
  <si>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</si>
  <si>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</si>
  <si>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</si>
  <si>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</si>
  <si>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</si>
  <si>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</si>
  <si>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</si>
  <si>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</si>
  <si>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</si>
  <si>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</si>
  <si>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</si>
  <si>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</si>
  <si>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</si>
  <si>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</si>
  <si>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</si>
  <si>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</si>
  <si>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</si>
  <si>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</si>
  <si>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</si>
  <si>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</si>
  <si>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</si>
  <si>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</si>
  <si>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</si>
  <si>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</si>
  <si>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</si>
  <si>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</si>
  <si>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</si>
  <si>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</si>
  <si>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</si>
  <si>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</si>
  <si>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</si>
  <si>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</si>
  <si>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</si>
  <si>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</si>
  <si>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</si>
  <si>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</si>
  <si>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</si>
  <si>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</si>
  <si>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</si>
  <si>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</si>
  <si>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</si>
  <si>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</si>
  <si>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</si>
  <si>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</si>
  <si>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</si>
  <si>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</si>
  <si>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</si>
  <si>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</si>
  <si>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</si>
  <si>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</si>
  <si>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</si>
  <si>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</si>
  <si>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</si>
  <si>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</si>
  <si>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</si>
  <si>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</si>
  <si>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</si>
  <si>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</si>
  <si>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</si>
  <si>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</si>
  <si>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</si>
  <si>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</si>
  <si>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</si>
  <si>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</si>
  <si>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</si>
  <si>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</si>
  <si>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</si>
  <si>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</si>
  <si>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</si>
  <si>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</si>
  <si>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</si>
  <si>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</si>
  <si>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</si>
  <si>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</si>
  <si>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</si>
  <si>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</si>
  <si>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</si>
  <si>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</si>
  <si>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</si>
  <si>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</si>
  <si>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</si>
  <si>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</si>
  <si>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</si>
  <si>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</si>
  <si>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</si>
  <si>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</si>
  <si>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</si>
  <si>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</si>
  <si>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</si>
  <si>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</si>
  <si>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</si>
  <si>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</si>
  <si>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</si>
  <si>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</si>
  <si>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</si>
  <si>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</si>
  <si>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</si>
  <si>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</si>
  <si>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</si>
  <si>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</si>
  <si>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</si>
  <si>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</si>
  <si>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</si>
  <si>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</si>
  <si>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</si>
  <si>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</si>
  <si>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</si>
  <si>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</si>
  <si>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</si>
  <si>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</si>
  <si>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</si>
  <si>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</si>
  <si>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</si>
  <si>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</si>
  <si>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</si>
  <si>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</si>
  <si>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</si>
  <si>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</si>
  <si>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</si>
  <si>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</si>
  <si>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</si>
  <si>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</si>
  <si>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</si>
  <si>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</si>
  <si>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</si>
  <si>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</si>
  <si>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</si>
  <si>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</si>
  <si>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</si>
  <si>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</si>
  <si>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</si>
  <si>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</si>
  <si>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</si>
  <si>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</si>
  <si>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</si>
  <si>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</si>
  <si>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</si>
  <si>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</si>
  <si>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</si>
  <si>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</si>
  <si>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</si>
  <si>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</si>
  <si>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</si>
  <si>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</si>
  <si>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</si>
  <si>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</si>
  <si>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</si>
  <si>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</si>
  <si>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</si>
  <si>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</si>
  <si>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</si>
  <si>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</si>
  <si>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</si>
  <si>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</si>
  <si>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</si>
  <si>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</si>
  <si>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</si>
  <si>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</si>
  <si>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</si>
  <si>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</si>
  <si>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</si>
  <si>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</si>
  <si>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</si>
  <si>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</si>
  <si>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</si>
  <si>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</si>
  <si>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</si>
  <si>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</si>
  <si>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</si>
  <si>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</si>
  <si>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</si>
  <si>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</si>
  <si>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</si>
  <si>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</si>
  <si>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</si>
  <si>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</si>
  <si>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</si>
  <si>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</si>
  <si>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</si>
  <si>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</si>
  <si>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</si>
  <si>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</si>
  <si>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</si>
  <si>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</si>
  <si>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</si>
  <si>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</si>
  <si>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</si>
  <si>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</si>
  <si>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</si>
  <si>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</si>
  <si>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</si>
  <si>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</si>
  <si>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</si>
  <si>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</si>
  <si>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</si>
  <si>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</si>
  <si>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</si>
  <si>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</si>
  <si>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</si>
  <si>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</si>
  <si>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</si>
  <si>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</si>
  <si>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</si>
  <si>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</si>
  <si>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</si>
  <si>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</si>
  <si>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</si>
  <si>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</si>
  <si>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</si>
  <si>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</si>
  <si>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</si>
  <si>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</si>
  <si>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</si>
  <si>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</si>
  <si>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</si>
  <si>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</si>
  <si>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</si>
  <si>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</si>
  <si>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</si>
  <si>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</si>
  <si>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</si>
  <si>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</si>
  <si>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</si>
  <si>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</si>
  <si>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</si>
  <si>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</si>
  <si>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</si>
  <si>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</si>
  <si>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</si>
  <si>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</si>
  <si>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</si>
  <si>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</si>
  <si>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</si>
  <si>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</si>
  <si>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</si>
  <si>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</si>
  <si>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</si>
  <si>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</si>
  <si>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</si>
  <si>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</si>
  <si>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</si>
  <si>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</si>
  <si>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</si>
  <si>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</si>
  <si>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</si>
  <si>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</si>
  <si>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</si>
  <si>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</si>
  <si>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</si>
  <si>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</si>
  <si>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</si>
  <si>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</si>
  <si>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</si>
  <si>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</si>
  <si>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</si>
  <si>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</si>
  <si>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</si>
  <si>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</si>
  <si>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</si>
  <si>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</si>
  <si>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</si>
  <si>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</si>
  <si>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</si>
  <si>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</si>
  <si>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</si>
  <si>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</si>
  <si>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</si>
  <si>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</si>
  <si>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</si>
  <si>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</si>
  <si>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</si>
  <si>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</si>
  <si>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</si>
  <si>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</si>
  <si>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</si>
  <si>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</si>
  <si>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</si>
  <si>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</si>
  <si>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</si>
  <si>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</si>
  <si>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</si>
  <si>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</si>
  <si>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</si>
  <si>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</si>
  <si>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</si>
  <si>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</si>
  <si>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</si>
  <si>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</si>
  <si>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</si>
  <si>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</si>
  <si>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</si>
  <si>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</si>
  <si>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</si>
  <si>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</si>
  <si>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</si>
  <si>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</si>
  <si>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</si>
  <si>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</si>
  <si>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</si>
  <si>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</si>
  <si>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</si>
  <si>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</si>
  <si>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</si>
  <si>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</si>
  <si>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</si>
  <si>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</si>
  <si>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</si>
  <si>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</si>
  <si>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</si>
  <si>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</si>
  <si>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</si>
  <si>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</si>
  <si>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</si>
  <si>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</si>
  <si>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</si>
  <si>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</si>
  <si>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</si>
  <si>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</si>
  <si>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</si>
  <si>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</si>
  <si>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</si>
  <si>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</si>
  <si>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</si>
  <si>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</si>
  <si>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</si>
  <si>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</si>
  <si>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</si>
  <si>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</si>
  <si>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</si>
  <si>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</si>
  <si>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</si>
  <si>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</si>
  <si>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</si>
  <si>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</si>
  <si>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</si>
  <si>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</si>
  <si>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</si>
  <si>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</si>
  <si>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</si>
  <si>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</si>
  <si>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</si>
  <si>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</si>
  <si>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</si>
  <si>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</si>
  <si>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</si>
  <si>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</si>
  <si>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</si>
  <si>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</si>
  <si>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</si>
  <si>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</si>
  <si>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</si>
  <si>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</si>
  <si>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</si>
  <si>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</si>
  <si>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</si>
  <si>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</si>
  <si>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</si>
  <si>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</si>
  <si>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</si>
  <si>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</si>
  <si>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</si>
  <si>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</si>
  <si>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</si>
  <si>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</si>
  <si>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</si>
  <si>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</si>
  <si>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</si>
  <si>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</si>
  <si>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</si>
  <si>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</si>
  <si>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</si>
  <si>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</si>
  <si>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</si>
  <si>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</si>
  <si>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</si>
  <si>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</si>
  <si>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</si>
  <si>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</si>
  <si>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</si>
  <si>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</si>
  <si>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</si>
  <si>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</si>
  <si>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</si>
  <si>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</si>
  <si>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</si>
  <si>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</si>
  <si>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</si>
  <si>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</si>
  <si>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</si>
  <si>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</si>
  <si>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</si>
  <si>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</si>
  <si>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</si>
  <si>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</si>
  <si>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</si>
  <si>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</si>
  <si>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</si>
  <si>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</si>
  <si>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</si>
  <si>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</si>
  <si>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</si>
  <si>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</si>
  <si>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</si>
  <si>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</si>
  <si>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</si>
  <si>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</si>
  <si>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</si>
  <si>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</si>
  <si>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</si>
  <si>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</si>
  <si>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</si>
  <si>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</si>
  <si>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</si>
  <si>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</si>
  <si>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</si>
  <si>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</si>
  <si>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</si>
  <si>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</si>
  <si>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</si>
  <si>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</si>
  <si>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</si>
  <si>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</si>
  <si>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</si>
  <si>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</si>
  <si>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</si>
  <si>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</si>
  <si>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</si>
  <si>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</si>
  <si>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</si>
  <si>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</si>
  <si>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</si>
  <si>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</si>
  <si>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</si>
  <si>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</si>
  <si>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</si>
  <si>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</si>
  <si>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</si>
  <si>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</si>
  <si>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</si>
  <si>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</si>
  <si>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</si>
  <si>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</si>
  <si>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</si>
  <si>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</si>
  <si>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</si>
  <si>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</si>
  <si>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</si>
  <si>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</si>
  <si>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</si>
  <si>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</si>
  <si>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</si>
  <si>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</si>
  <si>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</si>
  <si>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</si>
  <si>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</si>
  <si>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</si>
  <si>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</si>
  <si>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</si>
  <si>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</si>
  <si>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</si>
  <si>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</si>
  <si>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</si>
  <si>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</si>
  <si>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</si>
  <si>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</si>
  <si>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</si>
  <si>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</si>
  <si>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</si>
  <si>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</si>
  <si>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</si>
  <si>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</si>
  <si>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</si>
  <si>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</si>
  <si>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</si>
  <si>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</si>
  <si>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</si>
  <si>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</si>
  <si>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</si>
  <si>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</si>
  <si>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</si>
  <si>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</si>
  <si>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</si>
  <si>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</si>
  <si>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</si>
  <si>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</si>
  <si>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</si>
  <si>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</si>
  <si>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</si>
  <si>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</si>
  <si>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</si>
  <si>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</si>
  <si>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</si>
  <si>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</si>
  <si>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</si>
  <si>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</si>
  <si>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</si>
  <si>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</si>
  <si>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</si>
  <si>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</si>
  <si>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</si>
  <si>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</si>
  <si>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</si>
  <si>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</si>
  <si>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</si>
  <si>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</si>
  <si>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</si>
  <si>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</si>
  <si>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</si>
  <si>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</si>
  <si>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</si>
  <si>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</si>
  <si>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</si>
  <si>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</si>
  <si>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</si>
  <si>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</si>
  <si>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</si>
  <si>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</si>
  <si>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</si>
  <si>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</si>
  <si>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</si>
  <si>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</si>
  <si>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</si>
  <si>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</si>
  <si>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</si>
  <si>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</si>
  <si>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</si>
  <si>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</si>
  <si>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</si>
  <si>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</si>
  <si>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</si>
  <si>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</si>
  <si>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</si>
  <si>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</si>
  <si>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</si>
  <si>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</si>
  <si>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</si>
  <si>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</si>
  <si>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</si>
  <si>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</si>
  <si>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</si>
  <si>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</si>
  <si>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</si>
  <si>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</si>
  <si>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</si>
  <si>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</si>
  <si>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</si>
  <si>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</si>
  <si>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</si>
  <si>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</si>
  <si>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</si>
  <si>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</si>
  <si>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</si>
  <si>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</si>
  <si>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</si>
  <si>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</si>
  <si>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</si>
  <si>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</si>
  <si>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</si>
  <si>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</si>
  <si>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</si>
  <si>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</si>
  <si>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</si>
  <si>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</si>
  <si>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</si>
  <si>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</si>
  <si>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</si>
  <si>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</si>
  <si>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</si>
  <si>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</si>
  <si>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</si>
  <si>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</si>
  <si>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</si>
  <si>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</si>
  <si>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</si>
  <si>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</si>
  <si>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</si>
  <si>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</si>
  <si>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</si>
  <si>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</si>
  <si>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</si>
  <si>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</si>
  <si>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</si>
  <si>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</si>
  <si>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</si>
  <si>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</si>
  <si>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</si>
  <si>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</si>
  <si>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</si>
  <si>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</si>
  <si>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</si>
  <si>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</si>
  <si>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</si>
  <si>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</si>
  <si>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</si>
  <si>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</si>
  <si>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</si>
  <si>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</si>
  <si>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</si>
  <si>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</si>
  <si>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</si>
  <si>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</si>
  <si>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</si>
  <si>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</si>
  <si>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</si>
  <si>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</si>
  <si>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</si>
  <si>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</si>
  <si>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</si>
  <si>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</si>
  <si>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</si>
  <si>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</si>
  <si>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</si>
  <si>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</si>
  <si>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</si>
  <si>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</si>
  <si>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</si>
  <si>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</si>
  <si>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</si>
  <si>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</si>
  <si>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</si>
  <si>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</si>
  <si>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</si>
  <si>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</si>
  <si>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</si>
  <si>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</si>
  <si>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</si>
  <si>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</si>
  <si>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</si>
  <si>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</si>
  <si>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</si>
  <si>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</si>
  <si>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</si>
  <si>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</si>
  <si>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</si>
  <si>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</si>
  <si>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</si>
  <si>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</si>
  <si>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</si>
  <si>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</si>
  <si>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</si>
  <si>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</si>
  <si>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</si>
  <si>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</si>
  <si>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</si>
  <si>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</si>
  <si>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</si>
  <si>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</si>
  <si>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</si>
  <si>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</si>
  <si>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</si>
  <si>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</si>
  <si>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</si>
  <si>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</si>
  <si>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</si>
  <si>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</si>
  <si>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</si>
  <si>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</si>
  <si>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</si>
  <si>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</si>
  <si>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</si>
  <si>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</si>
  <si>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</si>
  <si>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</si>
  <si>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</si>
  <si>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</si>
  <si>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</si>
  <si>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</si>
  <si>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</si>
  <si>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</si>
  <si>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</si>
  <si>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</si>
  <si>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</si>
  <si>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</si>
  <si>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</si>
  <si>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</si>
  <si>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</si>
  <si>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</si>
  <si>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</si>
  <si>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</si>
  <si>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</si>
  <si>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</si>
  <si>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</si>
  <si>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</si>
  <si>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</si>
  <si>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</si>
  <si>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</si>
  <si>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</si>
  <si>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</si>
  <si>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</si>
  <si>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</si>
  <si>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</si>
  <si>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</si>
  <si>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</si>
  <si>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</si>
  <si>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</si>
  <si>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</si>
  <si>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</si>
  <si>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</si>
  <si>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</si>
  <si>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</si>
  <si>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</si>
  <si>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</si>
  <si>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</si>
  <si>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</si>
  <si>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</si>
  <si>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</si>
  <si>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</si>
  <si>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</si>
  <si>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</si>
  <si>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</si>
  <si>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</si>
  <si>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</si>
  <si>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</si>
  <si>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</si>
  <si>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</si>
  <si>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</si>
  <si>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</si>
  <si>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</si>
  <si>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</si>
  <si>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</si>
  <si>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</si>
  <si>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</si>
  <si>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</si>
  <si>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</si>
  <si>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</si>
  <si>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</si>
  <si>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</si>
  <si>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</si>
  <si>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</si>
  <si>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</si>
  <si>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</si>
  <si>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</si>
  <si>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</si>
  <si>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</si>
  <si>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</si>
  <si>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</si>
  <si>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</si>
  <si>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</si>
  <si>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</si>
  <si>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</si>
  <si>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</si>
  <si>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</si>
  <si>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</si>
  <si>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</si>
  <si>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</si>
  <si>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</si>
  <si>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</si>
  <si>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</si>
  <si>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</si>
  <si>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</si>
  <si>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</si>
  <si>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</si>
  <si>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</si>
  <si>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</si>
  <si>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</si>
  <si>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</si>
  <si>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</si>
  <si>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</si>
  <si>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</si>
  <si>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</si>
  <si>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</si>
  <si>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</si>
  <si>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</si>
  <si>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</si>
  <si>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</si>
  <si>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</si>
  <si>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</si>
  <si>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</si>
  <si>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</si>
  <si>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</si>
  <si>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</si>
  <si>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</si>
  <si>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</si>
  <si>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</si>
  <si>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</si>
  <si>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</si>
  <si>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</si>
  <si>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</si>
  <si>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</si>
  <si>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</si>
  <si>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</si>
  <si>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</si>
  <si>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</si>
  <si>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</si>
  <si>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</si>
  <si>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</si>
  <si>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</si>
  <si>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</si>
  <si>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</si>
  <si>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</si>
  <si>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</si>
  <si>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</si>
  <si>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</si>
  <si>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</si>
  <si>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</si>
  <si>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</si>
  <si>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</si>
  <si>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</si>
  <si>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</si>
  <si>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</si>
  <si>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</si>
  <si>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</si>
  <si>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</si>
  <si>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</si>
  <si>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</si>
  <si>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</si>
  <si>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</si>
  <si>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</si>
  <si>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</si>
  <si>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</si>
  <si>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</si>
  <si>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</si>
  <si>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</si>
  <si>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</si>
  <si>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</si>
  <si>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</si>
  <si>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</si>
  <si>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</si>
  <si>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</si>
  <si>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</si>
  <si>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</si>
  <si>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</si>
  <si>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</si>
  <si>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</si>
  <si>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</si>
  <si>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</si>
  <si>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</si>
  <si>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</si>
  <si>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</si>
  <si>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</si>
  <si>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</si>
  <si>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</si>
  <si>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</si>
  <si>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</si>
  <si>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</si>
  <si>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</si>
  <si>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</si>
  <si>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</si>
  <si>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</si>
  <si>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</si>
  <si>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</si>
  <si>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</si>
  <si>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</si>
  <si>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</si>
  <si>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</si>
  <si>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</si>
  <si>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</si>
  <si>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</si>
  <si>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</si>
  <si>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</si>
  <si>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</si>
  <si>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</si>
  <si>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</si>
  <si>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</si>
  <si>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</si>
  <si>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</si>
  <si>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</si>
  <si>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</si>
  <si>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</si>
  <si>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</si>
  <si>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</si>
  <si>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</si>
  <si>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</si>
  <si>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</si>
  <si>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</si>
  <si>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</si>
  <si>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</si>
  <si>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</si>
  <si>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</si>
  <si>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</si>
  <si>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</si>
  <si>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</si>
  <si>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</si>
  <si>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</si>
  <si>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</si>
  <si>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</si>
  <si>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</si>
  <si>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</si>
  <si>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</si>
  <si>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</si>
  <si>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</si>
  <si>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</si>
  <si>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</si>
  <si>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</si>
  <si>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</si>
  <si>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</si>
  <si>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</si>
  <si>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</si>
  <si>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</si>
  <si>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</si>
  <si>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</si>
  <si>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</si>
  <si>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</si>
  <si>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</si>
  <si>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</si>
  <si>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</si>
  <si>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</si>
  <si>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</si>
  <si>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</si>
  <si>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</si>
  <si>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</si>
  <si>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</si>
  <si>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</si>
  <si>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</si>
  <si>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</si>
  <si>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</si>
  <si>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</si>
  <si>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</si>
  <si>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</si>
  <si>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</si>
  <si>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</si>
  <si>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</si>
  <si>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</si>
  <si>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</si>
  <si>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</si>
  <si>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</si>
  <si>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</si>
  <si>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</si>
  <si>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</si>
  <si>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</si>
  <si>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</si>
  <si>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</si>
  <si>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</si>
  <si>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</si>
  <si>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</si>
  <si>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</si>
  <si>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</si>
  <si>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</si>
  <si>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</si>
  <si>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</si>
  <si>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</si>
  <si>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</si>
  <si>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</si>
  <si>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</si>
  <si>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</si>
  <si>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</si>
  <si>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</si>
  <si>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</si>
  <si>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</si>
  <si>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</si>
  <si>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</si>
  <si>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</si>
  <si>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</si>
  <si>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</si>
  <si>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</si>
  <si>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</si>
  <si>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</si>
  <si>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</si>
  <si>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</si>
  <si>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</si>
  <si>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</si>
  <si>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</si>
  <si>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</si>
  <si>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</si>
  <si>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</si>
  <si>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</si>
  <si>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</si>
  <si>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</si>
  <si>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</si>
  <si>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</si>
  <si>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</si>
  <si>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</si>
  <si>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</si>
  <si>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</si>
  <si>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</si>
  <si>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</si>
  <si>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</si>
  <si>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</si>
  <si>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</si>
  <si>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</si>
  <si>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</si>
  <si>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</si>
  <si>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</si>
  <si>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</si>
  <si>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</si>
  <si>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</si>
  <si>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</si>
  <si>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</si>
  <si>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</si>
  <si>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</si>
  <si>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</si>
  <si>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</si>
  <si>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</si>
  <si>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</si>
  <si>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</si>
  <si>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</si>
  <si>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</si>
  <si>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</si>
  <si>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</si>
  <si>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</si>
  <si>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</si>
  <si>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</si>
  <si>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</si>
  <si>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</si>
  <si>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</si>
  <si>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</si>
  <si>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</si>
  <si>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</si>
  <si>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</si>
  <si>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</si>
  <si>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</si>
  <si>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</si>
  <si>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</si>
  <si>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</si>
  <si>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</si>
  <si>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</si>
  <si>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</si>
  <si>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</si>
  <si>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</si>
  <si>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</si>
  <si>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</si>
  <si>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</si>
  <si>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</si>
  <si>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</si>
  <si>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</si>
  <si>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</si>
  <si>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</si>
  <si>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</si>
  <si>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</si>
  <si>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</si>
  <si>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</si>
  <si>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</si>
  <si>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</si>
  <si>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</si>
  <si>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</si>
  <si>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</si>
  <si>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</si>
  <si>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</si>
  <si>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</si>
  <si>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</si>
  <si>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</si>
  <si>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</si>
  <si>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</si>
  <si>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</si>
  <si>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</si>
  <si>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</si>
  <si>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</si>
  <si>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</si>
  <si>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</si>
  <si>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</si>
  <si>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</si>
  <si>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</si>
  <si>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</si>
  <si>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</si>
  <si>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</si>
  <si>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</si>
  <si>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</si>
  <si>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</si>
  <si>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</si>
  <si>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</si>
  <si>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</si>
  <si>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</si>
  <si>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</si>
  <si>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</si>
  <si>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</si>
  <si>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</si>
  <si>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</si>
  <si>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</si>
  <si>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</si>
  <si>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</si>
  <si>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</si>
  <si>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</si>
  <si>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</si>
  <si>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</si>
  <si>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</si>
  <si>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</si>
  <si>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</si>
  <si>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</si>
  <si>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</si>
  <si>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</si>
  <si>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</si>
  <si>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</si>
  <si>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</si>
  <si>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</si>
  <si>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</si>
  <si>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</si>
  <si>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</si>
  <si>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</si>
  <si>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</si>
  <si>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</si>
  <si>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</si>
  <si>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</si>
  <si>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</si>
  <si>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</si>
  <si>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</si>
  <si>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</si>
  <si>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</si>
  <si>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</si>
  <si>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</si>
  <si>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</si>
  <si>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</si>
  <si>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</si>
  <si>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</si>
  <si>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</si>
  <si>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</si>
  <si>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</si>
  <si>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</si>
  <si>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</si>
  <si>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</si>
  <si>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</si>
  <si>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</si>
  <si>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</si>
  <si>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</si>
  <si>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</si>
  <si>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</si>
  <si>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</si>
  <si>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</si>
  <si>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</si>
  <si>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</si>
  <si>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</si>
  <si>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</si>
  <si>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</si>
  <si>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</si>
  <si>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</si>
  <si>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</si>
  <si>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</si>
  <si>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</si>
  <si>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</si>
  <si>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</si>
  <si>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</si>
  <si>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</si>
  <si>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</si>
  <si>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</si>
  <si>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</si>
  <si>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</si>
  <si>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</si>
  <si>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</si>
  <si>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</si>
  <si>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</si>
  <si>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</si>
  <si>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</si>
  <si>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</si>
  <si>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</si>
  <si>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</si>
  <si>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</si>
  <si>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</si>
  <si>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</si>
  <si>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</si>
  <si>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</si>
  <si>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</si>
  <si>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</si>
  <si>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</si>
  <si>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</si>
  <si>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</si>
  <si>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</si>
  <si>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</si>
  <si>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</si>
  <si>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</si>
  <si>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</si>
  <si>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</si>
  <si>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</si>
  <si>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</si>
  <si>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</si>
  <si>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</si>
  <si>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</si>
  <si>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</si>
  <si>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</si>
  <si>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</si>
  <si>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</si>
  <si>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</si>
  <si>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</si>
  <si>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</si>
  <si>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</si>
  <si>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</si>
  <si>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</si>
  <si>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</si>
  <si>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</si>
  <si>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</si>
  <si>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</si>
  <si>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</si>
  <si>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</si>
  <si>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</si>
  <si>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</si>
  <si>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</si>
  <si>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</si>
  <si>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</si>
  <si>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</si>
  <si>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</si>
  <si>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</si>
  <si>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</si>
  <si>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</si>
  <si>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</si>
  <si>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</si>
  <si>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</si>
  <si>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</si>
  <si>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</si>
  <si>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</si>
  <si>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</si>
  <si>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</si>
  <si>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</si>
  <si>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</si>
  <si>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</si>
  <si>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</si>
  <si>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</si>
  <si>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</si>
  <si>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</si>
  <si>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</si>
  <si>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</si>
  <si>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</si>
  <si>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</si>
  <si>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</si>
  <si>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</si>
  <si>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</si>
  <si>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</si>
  <si>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</si>
  <si>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</si>
  <si>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</si>
  <si>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</si>
  <si>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</si>
  <si>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</si>
  <si>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</si>
  <si>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</si>
  <si>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</si>
  <si>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</si>
  <si>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</si>
  <si>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</si>
  <si>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</si>
  <si>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</si>
  <si>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</si>
  <si>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</si>
  <si>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</si>
  <si>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</si>
  <si>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</si>
  <si>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</si>
  <si>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</si>
  <si>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</si>
  <si>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</si>
  <si>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</si>
  <si>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</si>
  <si>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</si>
  <si>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</si>
  <si>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</si>
  <si>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</si>
  <si>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</si>
  <si>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</si>
  <si>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</si>
  <si>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</si>
  <si>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</si>
  <si>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</si>
  <si>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</si>
  <si>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</si>
  <si>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</si>
  <si>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</si>
  <si>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</si>
  <si>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</si>
  <si>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</si>
  <si>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</si>
  <si>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</si>
  <si>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</si>
  <si>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</si>
  <si>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</si>
  <si>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</si>
  <si>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</si>
  <si>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</si>
  <si>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</si>
  <si>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</si>
  <si>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</si>
  <si>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</si>
  <si>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</si>
  <si>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</si>
  <si>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</si>
  <si>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</si>
  <si>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</si>
  <si>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</si>
  <si>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</si>
  <si>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</si>
  <si>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</si>
  <si>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</si>
  <si>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</si>
  <si>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</si>
  <si>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</si>
  <si>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</si>
  <si>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</si>
  <si>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</si>
  <si>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</si>
  <si>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</si>
  <si>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</si>
  <si>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</si>
  <si>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</si>
  <si>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</si>
  <si>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</si>
  <si>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</si>
  <si>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</si>
  <si>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</si>
  <si>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</si>
  <si>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</si>
  <si>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</si>
  <si>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</si>
  <si>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</si>
  <si>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</si>
  <si>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</si>
  <si>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</si>
  <si>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</si>
  <si>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</si>
  <si>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</si>
  <si>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</si>
  <si>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</si>
  <si>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</si>
  <si>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</si>
  <si>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</si>
  <si>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</si>
  <si>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</si>
  <si>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</si>
  <si>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</si>
  <si>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</si>
  <si>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</si>
  <si>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</si>
  <si>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</si>
  <si>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</si>
  <si>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</si>
  <si>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</si>
  <si>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</si>
  <si>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</si>
  <si>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</si>
  <si>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</si>
  <si>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</si>
  <si>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</si>
  <si>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</si>
  <si>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</si>
  <si>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</si>
  <si>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</si>
  <si>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</si>
  <si>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</si>
  <si>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</si>
  <si>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</si>
  <si>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</si>
  <si>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</si>
  <si>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</si>
  <si>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</si>
  <si>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</si>
  <si>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</si>
  <si>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</si>
  <si>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</si>
  <si>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</si>
  <si>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</si>
  <si>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</si>
  <si>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</si>
  <si>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</si>
  <si>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</si>
  <si>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</si>
  <si>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</si>
  <si>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</si>
  <si>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</si>
  <si>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</si>
  <si>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</si>
  <si>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</si>
  <si>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</si>
  <si>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</si>
  <si>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</si>
  <si>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</si>
  <si>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</si>
  <si>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</si>
  <si>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</si>
  <si>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</si>
  <si>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</si>
  <si>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</si>
  <si>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</si>
  <si>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</si>
  <si>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</si>
  <si>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</si>
  <si>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</si>
  <si>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</si>
  <si>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</si>
  <si>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</si>
  <si>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</si>
  <si>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</si>
  <si>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</si>
  <si>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</si>
  <si>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</si>
  <si>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</si>
  <si>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</si>
  <si>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</si>
  <si>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</si>
  <si>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</si>
  <si>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</si>
  <si>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</si>
  <si>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</si>
  <si>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</si>
  <si>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</si>
  <si>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</si>
  <si>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</si>
  <si>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</si>
  <si>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</si>
  <si>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</si>
  <si>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</si>
  <si>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</si>
  <si>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</si>
  <si>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</si>
  <si>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</si>
  <si>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</si>
  <si>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</si>
  <si>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</si>
  <si>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</si>
  <si>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</si>
  <si>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</si>
  <si>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</si>
  <si>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</si>
  <si>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</si>
  <si>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</si>
  <si>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</si>
  <si>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</si>
  <si>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</si>
  <si>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</si>
  <si>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</si>
  <si>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</si>
  <si>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</si>
  <si>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</si>
  <si>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</si>
  <si>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</si>
  <si>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</si>
  <si>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</si>
  <si>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</si>
  <si>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</si>
  <si>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</si>
  <si>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</si>
  <si>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</si>
  <si>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</si>
  <si>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</si>
  <si>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</si>
  <si>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</si>
  <si>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</si>
  <si>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</si>
  <si>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</si>
  <si>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</si>
  <si>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</si>
  <si>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</si>
  <si>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</si>
  <si>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</si>
  <si>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</si>
  <si>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</si>
  <si>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</si>
  <si>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</si>
  <si>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</si>
  <si>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</si>
  <si>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</si>
  <si>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</si>
  <si>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</si>
  <si>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</si>
  <si>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</si>
  <si>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</si>
  <si>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</si>
  <si>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</si>
  <si>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</si>
  <si>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</si>
  <si>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</si>
  <si>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</si>
  <si>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</si>
  <si>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</si>
  <si>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</si>
  <si>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</si>
  <si>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</si>
  <si>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</si>
  <si>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</si>
  <si>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</si>
  <si>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</si>
  <si>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</si>
  <si>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</si>
  <si>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</si>
  <si>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</si>
  <si>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</si>
  <si>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</si>
  <si>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</si>
  <si>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</si>
  <si>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</si>
  <si>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</si>
  <si>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</si>
  <si>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</si>
  <si>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</si>
  <si>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</si>
  <si>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</si>
  <si>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</si>
  <si>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</si>
  <si>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</si>
  <si>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</si>
  <si>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</si>
  <si>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</si>
  <si>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</si>
  <si>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</si>
  <si>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</si>
  <si>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</si>
  <si>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</si>
  <si>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</si>
  <si>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</si>
  <si>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</si>
  <si>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</si>
  <si>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</si>
  <si>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</si>
  <si>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</si>
  <si>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</si>
  <si>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</si>
  <si>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</si>
  <si>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</si>
  <si>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</si>
  <si>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</si>
  <si>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</si>
  <si>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</si>
  <si>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</si>
  <si>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</si>
  <si>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</si>
  <si>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</si>
  <si>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</si>
  <si>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</si>
  <si>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</si>
  <si>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</si>
  <si>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</si>
  <si>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</si>
  <si>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</si>
  <si>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</si>
  <si>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</si>
  <si>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</si>
  <si>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</si>
  <si>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</si>
  <si>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</si>
  <si>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</si>
  <si>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</si>
  <si>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</si>
  <si>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</si>
  <si>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</si>
  <si>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</si>
  <si>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</si>
  <si>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</si>
  <si>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</si>
  <si>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</si>
  <si>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</si>
  <si>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</si>
  <si>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</si>
  <si>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</si>
  <si>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</si>
  <si>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</si>
  <si>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</si>
  <si>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</si>
  <si>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</si>
  <si>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</si>
  <si>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</si>
  <si>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</si>
  <si>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</si>
  <si>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</si>
  <si>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</si>
  <si>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</si>
  <si>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</si>
  <si>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</si>
  <si>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</si>
  <si>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</si>
  <si>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</si>
  <si>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</si>
  <si>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</si>
  <si>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</si>
  <si>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</si>
  <si>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</si>
  <si>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</si>
  <si>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</si>
  <si>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</si>
  <si>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</si>
  <si>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</si>
  <si>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</si>
  <si>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</si>
  <si>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</si>
  <si>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</si>
  <si>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</si>
  <si>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</si>
  <si>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</si>
  <si>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</si>
  <si>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</si>
  <si>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</si>
  <si>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</si>
  <si>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</si>
  <si>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</si>
  <si>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</si>
  <si>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</si>
  <si>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</si>
  <si>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</si>
  <si>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</si>
  <si>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</si>
  <si>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</si>
  <si>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</si>
  <si>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</si>
  <si>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</si>
  <si>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</si>
  <si>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</si>
  <si>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</si>
  <si>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</si>
  <si>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</si>
  <si>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</si>
  <si>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</si>
  <si>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</si>
  <si>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</si>
  <si>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</si>
  <si>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</si>
  <si>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</si>
  <si>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</si>
  <si>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</si>
  <si>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</si>
  <si>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</si>
  <si>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</si>
  <si>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</si>
  <si>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</si>
  <si>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</si>
  <si>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</si>
  <si>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</si>
  <si>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</si>
  <si>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</si>
  <si>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</si>
  <si>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</si>
  <si>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</si>
  <si>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</si>
  <si>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</si>
  <si>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</si>
  <si>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</si>
  <si>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</si>
  <si>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</si>
  <si>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</si>
  <si>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</si>
  <si>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</si>
  <si>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</si>
  <si>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</si>
  <si>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</si>
  <si>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</si>
  <si>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</si>
  <si>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</si>
  <si>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</si>
  <si>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</si>
  <si>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</si>
  <si>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</si>
  <si>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</si>
  <si>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</si>
  <si>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</si>
  <si>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</si>
  <si>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</si>
  <si>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</si>
  <si>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</si>
  <si>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</si>
  <si>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</si>
  <si>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</si>
  <si>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</si>
  <si>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</si>
  <si>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</si>
  <si>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</si>
  <si>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</si>
  <si>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</si>
  <si>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</si>
  <si>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</si>
  <si>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</si>
  <si>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</si>
  <si>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</si>
  <si>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</si>
  <si>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</si>
  <si>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</si>
  <si>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</si>
  <si>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</si>
  <si>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</si>
  <si>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</si>
  <si>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</si>
  <si>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</si>
  <si>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</si>
  <si>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</si>
  <si>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</si>
  <si>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</si>
  <si>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</si>
  <si>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</si>
  <si>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</si>
  <si>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</si>
  <si>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</si>
  <si>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</si>
  <si>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</si>
  <si>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</si>
  <si>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</si>
  <si>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</si>
  <si>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</si>
  <si>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</si>
  <si>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</si>
  <si>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</si>
  <si>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</si>
  <si>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</si>
  <si>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</si>
  <si>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</si>
  <si>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</si>
  <si>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</si>
  <si>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</si>
  <si>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</si>
  <si>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</si>
  <si>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</si>
  <si>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</si>
  <si>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</si>
  <si>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</si>
  <si>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</si>
  <si>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</si>
  <si>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</si>
  <si>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</si>
  <si>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</si>
  <si>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</si>
  <si>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</si>
  <si>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</si>
  <si>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</si>
  <si>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</si>
  <si>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</si>
  <si>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</si>
  <si>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</si>
  <si>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</si>
  <si>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</si>
  <si>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</si>
  <si>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</si>
  <si>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</si>
  <si>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</si>
  <si>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</si>
  <si>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</si>
  <si>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</si>
  <si>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</si>
  <si>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</si>
  <si>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</si>
  <si>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</si>
  <si>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</si>
  <si>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</si>
  <si>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</si>
  <si>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</si>
  <si>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</si>
  <si>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</si>
  <si>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</si>
  <si>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</si>
  <si>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</si>
  <si>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</si>
  <si>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</si>
  <si>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</si>
  <si>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</si>
  <si>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</si>
  <si>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</si>
  <si>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</si>
  <si>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</si>
  <si>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</si>
  <si>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</si>
  <si>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</si>
  <si>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</si>
  <si>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</si>
  <si>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</si>
  <si>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</si>
  <si>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</si>
  <si>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</si>
  <si>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</si>
  <si>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</si>
  <si>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</si>
  <si>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</si>
  <si>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</si>
  <si>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</si>
  <si>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</si>
  <si>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</si>
  <si>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</si>
  <si>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</si>
  <si>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</si>
  <si>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</si>
  <si>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</si>
  <si>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</si>
  <si>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</si>
  <si>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</si>
  <si>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</si>
  <si>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</si>
  <si>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</si>
  <si>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</si>
  <si>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</si>
  <si>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</si>
  <si>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</si>
  <si>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</si>
  <si>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</si>
  <si>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</si>
  <si>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</si>
  <si>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</si>
  <si>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</si>
  <si>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</si>
  <si>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</si>
  <si>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</si>
  <si>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</si>
  <si>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</si>
  <si>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</si>
  <si>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</si>
  <si>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</si>
  <si>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</si>
  <si>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</si>
  <si>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</si>
  <si>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</si>
  <si>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</si>
  <si>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</si>
  <si>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</si>
  <si>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</si>
  <si>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</si>
  <si>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</si>
  <si>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</si>
  <si>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</si>
  <si>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</si>
  <si>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</si>
  <si>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</si>
  <si>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</si>
  <si>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</si>
  <si>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</si>
  <si>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</si>
  <si>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</si>
  <si>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</si>
  <si>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</si>
  <si>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</si>
  <si>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</si>
  <si>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</si>
  <si>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</si>
  <si>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</si>
  <si>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</si>
  <si>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</si>
  <si>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</si>
  <si>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</si>
  <si>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</si>
  <si>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</si>
  <si>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</si>
  <si>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</si>
  <si>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</si>
  <si>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</si>
  <si>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</si>
  <si>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</si>
  <si>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</si>
  <si>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</si>
  <si>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</si>
  <si>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</si>
  <si>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</si>
  <si>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</si>
  <si>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</si>
  <si>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</si>
  <si>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</si>
  <si>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</si>
  <si>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</si>
  <si>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</si>
  <si>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</si>
  <si>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</si>
  <si>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</si>
  <si>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</si>
  <si>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</si>
  <si>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</si>
  <si>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</si>
  <si>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</si>
  <si>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</si>
  <si>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</si>
  <si>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</si>
  <si>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</si>
  <si>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</si>
  <si>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</si>
  <si>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</si>
  <si>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</si>
  <si>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</si>
  <si>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</si>
  <si>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</si>
  <si>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</si>
  <si>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</si>
  <si>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</si>
  <si>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</si>
  <si>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</si>
  <si>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</si>
  <si>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</si>
  <si>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</si>
  <si>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</si>
  <si>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</si>
  <si>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</si>
  <si>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</si>
  <si>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</si>
  <si>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</si>
  <si>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</si>
  <si>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</si>
  <si>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</si>
  <si>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</si>
  <si>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</si>
  <si>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</si>
  <si>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</si>
  <si>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</si>
  <si>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</si>
  <si>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</si>
  <si>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</si>
  <si>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</si>
  <si>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</si>
  <si>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</si>
  <si>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</si>
  <si>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</si>
  <si>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</si>
  <si>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</si>
  <si>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</si>
  <si>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</si>
  <si>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</si>
  <si>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</si>
  <si>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</si>
  <si>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</si>
  <si>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</si>
  <si>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</si>
  <si>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</si>
  <si>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</si>
  <si>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</si>
  <si>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</si>
  <si>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</si>
  <si>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</si>
  <si>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</si>
  <si>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</si>
  <si>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</si>
  <si>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</si>
  <si>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</si>
  <si>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</si>
  <si>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</si>
  <si>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</si>
  <si>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</si>
  <si>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</si>
  <si>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</si>
  <si>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</si>
  <si>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</si>
  <si>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</si>
  <si>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</si>
  <si>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</si>
  <si>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</si>
  <si>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</si>
  <si>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</si>
  <si>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</si>
  <si>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</si>
  <si>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</si>
  <si>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</si>
  <si>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</si>
  <si>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</si>
  <si>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</si>
  <si>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</si>
  <si>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</si>
  <si>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</si>
  <si>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</si>
  <si>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</si>
  <si>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</si>
  <si>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</si>
  <si>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</si>
  <si>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</si>
  <si>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</si>
  <si>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</si>
  <si>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</si>
  <si>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</si>
  <si>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</si>
  <si>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</si>
  <si>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</si>
  <si>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</si>
  <si>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</si>
  <si>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</si>
  <si>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</si>
  <si>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</si>
  <si>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</si>
  <si>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</si>
  <si>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</si>
  <si>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</si>
  <si>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</si>
  <si>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</si>
  <si>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</si>
  <si>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</si>
  <si>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</si>
  <si>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</si>
  <si>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</si>
  <si>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</si>
  <si>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</si>
  <si>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</si>
  <si>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</si>
  <si>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</si>
  <si>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</si>
  <si>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</si>
  <si>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</si>
  <si>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</si>
  <si>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</si>
  <si>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</si>
  <si>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</si>
  <si>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</si>
  <si>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</si>
  <si>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</si>
  <si>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</si>
  <si>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</si>
  <si>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</si>
  <si>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</si>
  <si>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</si>
  <si>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</si>
  <si>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</si>
  <si>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</si>
  <si>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</si>
  <si>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</si>
  <si>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</si>
  <si>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</si>
  <si>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</si>
  <si>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</si>
  <si>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</si>
  <si>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</si>
  <si>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</si>
  <si>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</si>
  <si>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</si>
  <si>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</si>
  <si>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</si>
  <si>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</si>
  <si>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</si>
  <si>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</si>
  <si>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</si>
  <si>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</si>
  <si>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</si>
  <si>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</si>
  <si>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</si>
  <si>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</si>
  <si>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</si>
  <si>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</si>
  <si>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</si>
  <si>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</si>
  <si>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</si>
  <si>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</si>
  <si>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</si>
  <si>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</si>
  <si>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</si>
  <si>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</si>
  <si>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</si>
  <si>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</si>
  <si>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</si>
  <si>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</si>
  <si>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</si>
  <si>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</si>
  <si>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</si>
  <si>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</si>
  <si>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</si>
  <si>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</si>
  <si>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</si>
  <si>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</si>
  <si>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</si>
  <si>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</si>
  <si>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</si>
  <si>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</si>
  <si>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</si>
  <si>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</si>
  <si>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</si>
  <si>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</si>
  <si>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</si>
  <si>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</si>
  <si>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</si>
  <si>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</si>
  <si>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</si>
  <si>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</si>
  <si>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</si>
  <si>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</si>
  <si>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</si>
  <si>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</si>
  <si>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</si>
  <si>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</si>
  <si>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</si>
  <si>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</si>
  <si>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</si>
  <si>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</si>
  <si>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</si>
  <si>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</si>
  <si>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</si>
  <si>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</si>
  <si>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</si>
  <si>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</si>
  <si>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</si>
  <si>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</si>
  <si>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</si>
  <si>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</si>
  <si>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</si>
  <si>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</si>
  <si>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</si>
  <si>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</si>
  <si>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</si>
  <si>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</si>
  <si>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</si>
  <si>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</si>
  <si>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</si>
  <si>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</si>
  <si>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</si>
  <si>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</si>
  <si>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</si>
  <si>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</si>
  <si>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</si>
  <si>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</si>
  <si>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</si>
  <si>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</si>
  <si>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</si>
  <si>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</si>
  <si>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</si>
  <si>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</si>
  <si>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</si>
  <si>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</si>
  <si>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</si>
  <si>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</si>
  <si>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</si>
  <si>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</si>
  <si>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</si>
  <si>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</si>
  <si>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</si>
  <si>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</si>
  <si>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</si>
  <si>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</si>
  <si>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</si>
  <si>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</si>
  <si>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</si>
  <si>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</si>
  <si>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</si>
  <si>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</si>
  <si>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</si>
  <si>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</si>
  <si>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</si>
  <si>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</si>
  <si>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</si>
  <si>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</si>
  <si>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</si>
  <si>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</si>
  <si>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</si>
  <si>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</si>
  <si>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</si>
  <si>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</si>
  <si>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</si>
  <si>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</si>
  <si>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</si>
  <si>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</si>
  <si>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</si>
  <si>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</si>
  <si>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</si>
  <si>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</si>
  <si>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</si>
  <si>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</si>
  <si>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</si>
  <si>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</si>
  <si>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</si>
  <si>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</si>
  <si>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</si>
  <si>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</si>
  <si>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</si>
  <si>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</si>
  <si>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</si>
  <si>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</si>
  <si>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</si>
  <si>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</si>
  <si>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</si>
  <si>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</si>
  <si>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</si>
  <si>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</si>
  <si>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</si>
  <si>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</si>
  <si>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</si>
  <si>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</si>
  <si>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</si>
  <si>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</si>
  <si>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</si>
  <si>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</si>
  <si>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</si>
  <si>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</si>
  <si>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</si>
  <si>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</si>
  <si>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</si>
  <si>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</si>
  <si>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</si>
  <si>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</si>
  <si>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</si>
  <si>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</si>
  <si>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</si>
  <si>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</si>
  <si>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</si>
  <si>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</si>
  <si>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</si>
  <si>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</si>
  <si>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</si>
  <si>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</si>
  <si>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</si>
  <si>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</si>
  <si>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</si>
  <si>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</si>
  <si>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</si>
  <si>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</si>
  <si>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</si>
  <si>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</si>
  <si>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</si>
  <si>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</si>
  <si>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</si>
  <si>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</si>
  <si>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</si>
  <si>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</si>
  <si>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</si>
  <si>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</si>
  <si>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</si>
  <si>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</si>
  <si>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</si>
  <si>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</si>
  <si>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</si>
  <si>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</si>
  <si>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</si>
  <si>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</si>
  <si>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</si>
  <si>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</si>
  <si>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</si>
  <si>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</si>
  <si>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</si>
  <si>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</si>
  <si>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</si>
  <si>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</si>
  <si>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</si>
  <si>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</si>
  <si>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</si>
  <si>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</si>
  <si>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</si>
  <si>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</si>
  <si>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</si>
  <si>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</si>
  <si>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</si>
  <si>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</si>
  <si>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</si>
  <si>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</si>
  <si>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</si>
  <si>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</si>
  <si>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</si>
  <si>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</si>
  <si>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</si>
  <si>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</si>
  <si>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</si>
  <si>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</si>
  <si>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</si>
  <si>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</si>
  <si>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</si>
  <si>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</si>
  <si>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</si>
  <si>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</si>
  <si>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</si>
  <si>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</si>
  <si>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</si>
  <si>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</si>
  <si>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</si>
  <si>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</si>
  <si>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</si>
  <si>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</si>
  <si>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</si>
  <si>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</si>
  <si>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</si>
  <si>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</si>
  <si>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</si>
  <si>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</si>
  <si>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</si>
  <si>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</si>
  <si>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</si>
  <si>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</si>
  <si>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</si>
  <si>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</si>
  <si>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</si>
  <si>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</si>
  <si>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</si>
  <si>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</si>
  <si>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</si>
  <si>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</si>
  <si>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</si>
  <si>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</si>
  <si>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</si>
  <si>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</si>
  <si>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</si>
  <si>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</si>
  <si>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</si>
  <si>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</si>
  <si>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</si>
  <si>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</si>
  <si>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</si>
  <si>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</si>
  <si>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</si>
  <si>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</si>
  <si>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</si>
  <si>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</si>
  <si>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</si>
  <si>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</si>
  <si>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</si>
  <si>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</si>
  <si>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</si>
  <si>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</si>
  <si>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</si>
  <si>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</si>
  <si>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</si>
  <si>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</si>
  <si>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</si>
  <si>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</si>
  <si>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</si>
  <si>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</si>
  <si>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</si>
  <si>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</si>
  <si>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</si>
  <si>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</si>
  <si>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</si>
  <si>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</si>
  <si>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</si>
  <si>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</si>
  <si>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</si>
  <si>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</si>
  <si>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</si>
  <si>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</si>
  <si>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</si>
  <si>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</si>
  <si>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</si>
  <si>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</si>
  <si>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</si>
  <si>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</si>
  <si>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</si>
  <si>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</si>
  <si>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</si>
  <si>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</si>
  <si>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</si>
  <si>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</si>
  <si>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</si>
  <si>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</si>
  <si>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</si>
  <si>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</si>
  <si>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</si>
  <si>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</si>
  <si>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</si>
  <si>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</si>
  <si>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</si>
  <si>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</si>
  <si>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</si>
  <si>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</si>
  <si>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</si>
  <si>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</si>
  <si>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</si>
  <si>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</si>
  <si>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</si>
  <si>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</si>
  <si>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</si>
  <si>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</si>
  <si>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</si>
  <si>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</si>
  <si>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</si>
  <si>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</si>
  <si>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</si>
  <si>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</si>
  <si>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</si>
  <si>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</si>
  <si>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</si>
  <si>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</si>
  <si>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</si>
  <si>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</si>
  <si>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</si>
  <si>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</si>
  <si>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</si>
  <si>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</si>
  <si>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</si>
  <si>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</si>
  <si>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</si>
  <si>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</si>
  <si>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</si>
  <si>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</si>
  <si>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</si>
  <si>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</si>
  <si>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</si>
  <si>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</si>
  <si>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</si>
  <si>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</si>
  <si>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</si>
  <si>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</si>
  <si>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</si>
  <si>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</si>
  <si>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</si>
  <si>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</si>
  <si>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</si>
  <si>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</si>
  <si>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</si>
  <si>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</si>
  <si>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</si>
  <si>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</si>
  <si>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</si>
  <si>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</si>
  <si>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</si>
  <si>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</si>
  <si>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</si>
  <si>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</si>
  <si>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</si>
  <si>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</si>
  <si>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</si>
  <si>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</si>
  <si>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</si>
  <si>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</si>
  <si>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</si>
  <si>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</si>
  <si>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</si>
  <si>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</si>
  <si>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</si>
  <si>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</si>
  <si>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</si>
  <si>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</si>
  <si>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</si>
  <si>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</si>
  <si>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</si>
  <si>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</si>
  <si>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</si>
  <si>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</si>
  <si>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</si>
  <si>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</si>
  <si>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</si>
  <si>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</si>
  <si>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</si>
  <si>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</si>
  <si>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</si>
  <si>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</si>
  <si>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</si>
  <si>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</si>
  <si>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</si>
  <si>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</si>
  <si>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</si>
  <si>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</si>
  <si>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</si>
  <si>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</si>
  <si>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</si>
  <si>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</si>
  <si>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</si>
  <si>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</si>
  <si>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</si>
  <si>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</si>
  <si>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</si>
  <si>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</si>
  <si>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</si>
  <si>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</si>
  <si>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</si>
  <si>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</si>
  <si>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</si>
  <si>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</si>
  <si>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</si>
  <si>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</si>
  <si>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</si>
  <si>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</si>
  <si>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</si>
  <si>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</si>
  <si>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</si>
  <si>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</si>
  <si>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</si>
  <si>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</si>
  <si>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</si>
  <si>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</si>
  <si>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</si>
  <si>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</si>
  <si>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</si>
  <si>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</si>
  <si>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</si>
  <si>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</si>
  <si>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</si>
  <si>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</si>
  <si>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</si>
  <si>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</si>
  <si>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</si>
  <si>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</si>
  <si>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</si>
  <si>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</si>
  <si>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</si>
  <si>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</si>
  <si>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</si>
  <si>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</si>
  <si>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</si>
  <si>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</si>
  <si>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</si>
  <si>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</si>
  <si>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</si>
  <si>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</si>
  <si>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</si>
  <si>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</si>
  <si>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</si>
  <si>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</si>
  <si>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</si>
  <si>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</si>
  <si>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</si>
  <si>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</si>
  <si>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</si>
  <si>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</si>
  <si>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</si>
  <si>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</si>
  <si>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</si>
  <si>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</si>
  <si>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</si>
  <si>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</si>
  <si>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</si>
  <si>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</si>
  <si>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</si>
  <si>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</si>
  <si>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</si>
  <si>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</si>
  <si>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</si>
  <si>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</si>
  <si>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</si>
  <si>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</si>
  <si>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</si>
  <si>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</si>
  <si>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</si>
  <si>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</si>
  <si>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</si>
  <si>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</si>
  <si>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</si>
  <si>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</si>
  <si>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</si>
  <si>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</si>
  <si>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</si>
  <si>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</si>
  <si>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</si>
  <si>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</si>
  <si>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</si>
  <si>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</si>
  <si>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</si>
  <si>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</si>
  <si>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</si>
  <si>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</si>
  <si>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</si>
  <si>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</si>
  <si>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</si>
  <si>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</si>
  <si>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</si>
  <si>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</si>
  <si>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</si>
  <si>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</si>
  <si>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</si>
  <si>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</si>
  <si>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</si>
  <si>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</si>
  <si>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</si>
  <si>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</si>
  <si>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</si>
  <si>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</si>
  <si>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</si>
  <si>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</si>
  <si>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</si>
  <si>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</si>
  <si>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</si>
  <si>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</si>
  <si>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</si>
  <si>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</si>
  <si>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</si>
  <si>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</si>
  <si>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</si>
  <si>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</si>
  <si>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</si>
  <si>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</si>
  <si>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</si>
  <si>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</si>
  <si>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</si>
  <si>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</si>
  <si>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</si>
  <si>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</si>
  <si>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</si>
  <si>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</si>
  <si>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</si>
  <si>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</si>
  <si>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</si>
  <si>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</si>
  <si>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</si>
  <si>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</si>
  <si>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</si>
  <si>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</si>
  <si>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</si>
  <si>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</si>
  <si>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</si>
  <si>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</si>
  <si>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</si>
  <si>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</si>
  <si>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</si>
  <si>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</si>
  <si>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</si>
  <si>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</si>
  <si>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</si>
  <si>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</si>
  <si>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</si>
  <si>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</si>
  <si>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</si>
  <si>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</si>
  <si>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</si>
  <si>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</si>
  <si>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</si>
  <si>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</si>
  <si>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</si>
  <si>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</si>
  <si>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</si>
  <si>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</si>
  <si>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</si>
  <si>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</si>
  <si>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</si>
  <si>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</si>
  <si>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</si>
  <si>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</si>
  <si>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</si>
  <si>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</si>
  <si>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</si>
  <si>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</si>
  <si>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</si>
  <si>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</si>
  <si>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</si>
  <si>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</si>
  <si>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</si>
  <si>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</si>
  <si>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</si>
  <si>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</si>
  <si>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</si>
  <si>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</si>
  <si>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</si>
  <si>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</si>
  <si>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</si>
  <si>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</si>
  <si>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</si>
  <si>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</si>
  <si>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</si>
  <si>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</si>
  <si>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</si>
  <si>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</si>
  <si>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</si>
  <si>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</si>
  <si>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</si>
  <si>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</si>
  <si>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</si>
  <si>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</si>
  <si>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</si>
  <si>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</si>
  <si>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</si>
  <si>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</si>
  <si>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</si>
  <si>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</si>
  <si>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</si>
  <si>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</si>
  <si>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</si>
  <si>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</si>
  <si>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</si>
  <si>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</si>
  <si>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</si>
  <si>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</si>
  <si>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</si>
  <si>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</si>
  <si>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</si>
  <si>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</si>
  <si>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</si>
  <si>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</si>
  <si>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</si>
  <si>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</si>
  <si>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</si>
  <si>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</si>
  <si>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</si>
  <si>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</si>
  <si>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</si>
  <si>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</si>
  <si>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</si>
  <si>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</si>
  <si>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</si>
  <si>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</si>
  <si>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</si>
  <si>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</si>
  <si>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</si>
  <si>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</si>
  <si>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</si>
  <si>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</si>
  <si>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</si>
  <si>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</si>
  <si>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</si>
  <si>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</si>
  <si>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</si>
  <si>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</si>
  <si>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</si>
  <si>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</si>
  <si>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</si>
  <si>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</si>
  <si>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</si>
  <si>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</si>
  <si>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</si>
  <si>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</si>
  <si>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</si>
  <si>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</si>
  <si>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</si>
  <si>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</si>
  <si>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</si>
  <si>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</si>
  <si>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</si>
  <si>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</si>
  <si>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</si>
  <si>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</si>
  <si>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</si>
  <si>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</si>
  <si>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</si>
  <si>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</si>
  <si>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</si>
  <si>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</si>
  <si>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</si>
  <si>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</si>
  <si>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</si>
  <si>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</si>
  <si>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</si>
  <si>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</si>
  <si>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</si>
  <si>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</si>
  <si>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</si>
  <si>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</si>
  <si>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</si>
  <si>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</si>
  <si>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</si>
  <si>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</si>
  <si>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</si>
  <si>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</si>
  <si>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</si>
  <si>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</si>
  <si>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</si>
  <si>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</si>
  <si>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</si>
  <si>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</si>
  <si>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</si>
  <si>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</si>
  <si>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</si>
  <si>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</si>
  <si>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</si>
  <si>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</si>
  <si>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</si>
  <si>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</si>
  <si>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</si>
  <si>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</si>
  <si>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</si>
  <si>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</si>
  <si>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</si>
  <si>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</si>
  <si>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</si>
  <si>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</si>
  <si>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</si>
  <si>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</si>
  <si>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</si>
  <si>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</si>
  <si>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</si>
  <si>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</si>
  <si>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</si>
  <si>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</si>
  <si>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</si>
  <si>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</si>
  <si>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</si>
  <si>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</si>
  <si>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</si>
  <si>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</si>
  <si>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</si>
  <si>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</si>
  <si>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</si>
  <si>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</si>
  <si>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</si>
  <si>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</si>
  <si>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</si>
  <si>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</si>
  <si>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</si>
  <si>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</si>
  <si>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</si>
  <si>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</si>
  <si>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</si>
  <si>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</si>
  <si>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</si>
  <si>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</si>
  <si>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</si>
  <si>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</si>
  <si>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</si>
  <si>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</si>
  <si>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</si>
  <si>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</si>
  <si>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</si>
  <si>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</si>
  <si>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</si>
  <si>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</si>
  <si>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</si>
  <si>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</si>
  <si>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</si>
  <si>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</si>
  <si>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</si>
  <si>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</si>
  <si>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</si>
  <si>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</si>
  <si>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</si>
  <si>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</si>
  <si>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</si>
  <si>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</si>
  <si>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</si>
  <si>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</si>
  <si>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</si>
  <si>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</si>
  <si>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</si>
  <si>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</si>
  <si>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</si>
  <si>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</si>
  <si>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</si>
  <si>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</si>
  <si>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</si>
  <si>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</si>
  <si>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</si>
  <si>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</si>
  <si>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</si>
  <si>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</si>
  <si>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</si>
  <si>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</si>
  <si>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</si>
  <si>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</si>
  <si>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</si>
  <si>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</si>
  <si>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</si>
  <si>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</si>
  <si>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</si>
  <si>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</si>
  <si>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</si>
  <si>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</si>
  <si>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</si>
  <si>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</si>
  <si>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</si>
  <si>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</si>
  <si>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</si>
  <si>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</si>
  <si>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</si>
  <si>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</si>
  <si>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</si>
  <si>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</si>
  <si>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</si>
  <si>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</si>
  <si>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</si>
  <si>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</si>
  <si>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</si>
  <si>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</si>
  <si>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</si>
  <si>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</si>
  <si>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</si>
  <si>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</si>
  <si>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</si>
  <si>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</si>
  <si>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</si>
  <si>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</si>
  <si>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</si>
  <si>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</si>
  <si>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</si>
  <si>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</si>
  <si>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</si>
  <si>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</si>
  <si>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</si>
  <si>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</si>
  <si>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</si>
  <si>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</si>
  <si>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</si>
  <si>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</si>
  <si>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</si>
  <si>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</si>
  <si>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</si>
  <si>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</si>
  <si>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</si>
  <si>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</si>
  <si>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</si>
  <si>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</si>
  <si>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</si>
  <si>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</si>
  <si>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</si>
  <si>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</si>
  <si>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</si>
  <si>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</si>
  <si>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</si>
  <si>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</si>
  <si>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</si>
  <si>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</si>
  <si>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</si>
  <si>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</si>
  <si>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</si>
  <si>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</si>
  <si>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</si>
  <si>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</si>
  <si>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</si>
  <si>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</si>
  <si>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</si>
  <si>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</si>
  <si>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</si>
  <si>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</si>
  <si>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</si>
  <si>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</si>
  <si>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</si>
  <si>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</si>
  <si>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</si>
  <si>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</si>
  <si>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</si>
  <si>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</si>
  <si>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</si>
  <si>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</si>
  <si>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</si>
  <si>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</si>
  <si>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</si>
  <si>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</si>
  <si>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</si>
  <si>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</si>
  <si>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</si>
  <si>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</si>
  <si>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</si>
  <si>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</si>
  <si>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</si>
  <si>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</si>
  <si>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</si>
  <si>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</si>
  <si>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</si>
  <si>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</si>
  <si>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</si>
  <si>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</si>
  <si>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</si>
  <si>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</si>
  <si>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</si>
  <si>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</si>
  <si>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</si>
  <si>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</si>
  <si>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</si>
  <si>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</si>
  <si>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</si>
  <si>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</si>
  <si>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</si>
  <si>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</si>
  <si>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</si>
  <si>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</si>
  <si>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</si>
  <si>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</si>
  <si>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</si>
  <si>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</si>
  <si>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</si>
  <si>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</si>
  <si>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</si>
  <si>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</si>
  <si>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</si>
  <si>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</si>
  <si>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</si>
  <si>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</si>
  <si>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</si>
  <si>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</si>
  <si>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</si>
  <si>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</si>
  <si>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</si>
  <si>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</si>
  <si>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</si>
  <si>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</si>
  <si>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</si>
  <si>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</si>
  <si>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</si>
  <si>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</si>
  <si>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</si>
  <si>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</si>
  <si>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</si>
  <si>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</si>
  <si>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</si>
  <si>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</si>
  <si>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</si>
  <si>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</si>
  <si>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</si>
  <si>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</si>
  <si>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</si>
  <si>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</si>
  <si>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</si>
  <si>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</si>
  <si>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</si>
  <si>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</si>
  <si>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</si>
  <si>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</si>
  <si>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</si>
  <si>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</si>
  <si>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</si>
  <si>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</si>
  <si>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</si>
  <si>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</si>
  <si>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</si>
  <si>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</si>
  <si>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</si>
  <si>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</si>
  <si>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</si>
  <si>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</si>
  <si>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</si>
  <si>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</si>
  <si>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</si>
  <si>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</si>
  <si>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</si>
  <si>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</si>
  <si>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</si>
  <si>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</si>
  <si>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</si>
  <si>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</si>
  <si>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</si>
  <si>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</si>
  <si>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</si>
  <si>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</si>
  <si>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</si>
  <si>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</si>
  <si>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</si>
  <si>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</si>
  <si>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</si>
  <si>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</si>
  <si>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</si>
  <si>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</si>
  <si>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</si>
  <si>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</si>
  <si>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</si>
  <si>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</si>
  <si>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</si>
  <si>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</si>
  <si>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</si>
  <si>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</si>
  <si>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</si>
  <si>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</si>
  <si>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</si>
  <si>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</si>
  <si>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</si>
  <si>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</si>
  <si>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</si>
  <si>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</si>
  <si>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</si>
  <si>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</si>
  <si>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</si>
  <si>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</si>
  <si>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</si>
  <si>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</si>
  <si>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</si>
  <si>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</si>
  <si>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</si>
  <si>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</si>
  <si>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</si>
  <si>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</si>
  <si>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</si>
  <si>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</si>
  <si>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</si>
  <si>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</si>
  <si>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</si>
  <si>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</si>
  <si>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</si>
  <si>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</si>
  <si>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</si>
  <si>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</si>
  <si>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</si>
  <si>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</si>
  <si>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</si>
  <si>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</si>
  <si>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</si>
  <si>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</si>
  <si>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</si>
  <si>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</si>
  <si>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</si>
  <si>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</si>
  <si>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</si>
  <si>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</si>
  <si>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</si>
  <si>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</si>
  <si>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</si>
  <si>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</si>
  <si>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</si>
  <si>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</si>
  <si>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</si>
  <si>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</si>
  <si>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</si>
  <si>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</si>
  <si>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</si>
  <si>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</si>
  <si>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</si>
  <si>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</si>
  <si>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</si>
  <si>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</si>
  <si>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</si>
  <si>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</si>
  <si>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</si>
  <si>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</si>
  <si>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</si>
  <si>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</si>
  <si>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</si>
  <si>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</si>
  <si>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</si>
  <si>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</si>
  <si>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</si>
  <si>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</si>
  <si>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</si>
  <si>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</si>
  <si>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</si>
  <si>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</si>
  <si>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</si>
  <si>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</si>
  <si>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</si>
  <si>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</si>
  <si>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</si>
  <si>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</si>
  <si>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</si>
  <si>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</si>
  <si>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</si>
  <si>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</si>
  <si>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</si>
  <si>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</si>
  <si>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</si>
  <si>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</si>
  <si>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</si>
  <si>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</si>
  <si>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</si>
  <si>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</si>
  <si>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</si>
  <si>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</si>
  <si>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</si>
  <si>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</si>
  <si>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</si>
  <si>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</si>
  <si>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</si>
  <si>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</si>
  <si>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</si>
  <si>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</si>
  <si>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</si>
  <si>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</si>
  <si>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</si>
  <si>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</si>
  <si>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</si>
  <si>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</si>
  <si>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</si>
  <si>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</si>
  <si>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</si>
  <si>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</si>
  <si>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</si>
  <si>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</si>
  <si>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</si>
  <si>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</si>
  <si>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</si>
  <si>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</si>
  <si>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</si>
  <si>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</si>
  <si>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</si>
  <si>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</si>
  <si>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</si>
  <si>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</si>
  <si>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</si>
  <si>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</si>
  <si>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</si>
  <si>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</si>
  <si>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</si>
  <si>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</si>
  <si>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</si>
  <si>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</si>
  <si>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</si>
  <si>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</si>
  <si>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</si>
  <si>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</si>
  <si>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</si>
  <si>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</si>
  <si>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</si>
  <si>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</si>
  <si>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</si>
  <si>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</si>
  <si>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</si>
  <si>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</si>
  <si>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</si>
  <si>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</si>
  <si>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</si>
  <si>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</si>
  <si>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</si>
  <si>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</si>
  <si>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</si>
  <si>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</si>
  <si>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</si>
  <si>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</si>
  <si>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</si>
  <si>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</si>
  <si>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</si>
  <si>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</si>
  <si>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</si>
  <si>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</si>
  <si>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</si>
  <si>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</si>
  <si>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</si>
  <si>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</si>
  <si>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</si>
  <si>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</si>
  <si>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</si>
  <si>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</si>
  <si>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</si>
  <si>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</si>
  <si>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</si>
  <si>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</si>
  <si>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</si>
  <si>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</si>
  <si>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</si>
  <si>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</si>
  <si>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</si>
  <si>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</si>
  <si>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</si>
  <si>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</si>
  <si>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</si>
  <si>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</si>
  <si>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</si>
  <si>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</si>
  <si>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</si>
  <si>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</si>
  <si>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</si>
  <si>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</si>
  <si>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</si>
  <si>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</si>
  <si>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</si>
  <si>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</si>
  <si>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</si>
  <si>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</si>
  <si>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</si>
  <si>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</si>
  <si>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</si>
  <si>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</si>
  <si>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</si>
  <si>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</si>
  <si>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</si>
  <si>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</si>
  <si>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</si>
  <si>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</si>
  <si>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</si>
  <si>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</si>
  <si>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</si>
  <si>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</si>
  <si>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</si>
  <si>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</si>
  <si>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</si>
  <si>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</si>
  <si>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</si>
  <si>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</si>
  <si>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</si>
  <si>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</si>
  <si>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</si>
  <si>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</si>
  <si>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</si>
  <si>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</si>
  <si>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</si>
  <si>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</si>
  <si>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</si>
  <si>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</si>
  <si>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</si>
  <si>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</si>
  <si>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</si>
  <si>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</si>
  <si>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</si>
  <si>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</si>
  <si>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</si>
  <si>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</si>
  <si>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</si>
  <si>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</si>
  <si>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</si>
  <si>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</si>
  <si>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</si>
  <si>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</si>
  <si>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</si>
  <si>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</si>
  <si>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</si>
  <si>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</si>
  <si>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</si>
  <si>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</si>
  <si>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</si>
  <si>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</si>
  <si>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</si>
  <si>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</si>
  <si>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</si>
  <si>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</si>
  <si>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</si>
  <si>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</si>
  <si>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</si>
  <si>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</si>
  <si>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</si>
  <si>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</si>
  <si>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</si>
  <si>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</si>
  <si>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</si>
  <si>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</si>
  <si>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</si>
  <si>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</si>
  <si>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</si>
  <si>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</si>
  <si>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</si>
  <si>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</si>
  <si>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</si>
  <si>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</si>
  <si>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</si>
  <si>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</si>
  <si>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</si>
  <si>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</si>
  <si>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</si>
  <si>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</si>
  <si>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</si>
  <si>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</si>
  <si>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</si>
  <si>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</si>
  <si>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</si>
  <si>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</si>
  <si>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</si>
  <si>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</si>
  <si>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</si>
  <si>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</si>
  <si>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</si>
  <si>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</si>
  <si>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</si>
  <si>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</si>
  <si>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</si>
  <si>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</si>
  <si>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</si>
  <si>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</si>
  <si>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</si>
  <si>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</si>
  <si>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</si>
  <si>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</si>
  <si>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</si>
  <si>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</si>
  <si>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</si>
  <si>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</si>
  <si>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</si>
  <si>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</si>
  <si>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</si>
  <si>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</si>
  <si>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</si>
  <si>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</si>
  <si>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</si>
  <si>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</si>
  <si>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</si>
  <si>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</si>
  <si>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</si>
  <si>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</si>
  <si>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</si>
  <si>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</si>
  <si>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</si>
  <si>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</si>
  <si>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</si>
  <si>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</si>
  <si>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</si>
  <si>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</si>
  <si>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</si>
  <si>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</si>
  <si>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</si>
  <si>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</si>
  <si>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</si>
  <si>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</si>
  <si>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</si>
  <si>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</si>
  <si>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</si>
  <si>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</si>
  <si>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</si>
  <si>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</si>
  <si>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</si>
  <si>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</si>
  <si>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</si>
  <si>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</si>
  <si>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</si>
  <si>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</si>
  <si>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</si>
  <si>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</si>
  <si>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</si>
  <si>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</si>
  <si>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</si>
  <si>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</si>
  <si>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</si>
  <si>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</si>
  <si>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</si>
  <si>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</si>
  <si>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</si>
  <si>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</si>
  <si>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</si>
  <si>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</si>
  <si>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</si>
  <si>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</si>
  <si>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</si>
  <si>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</si>
  <si>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</si>
  <si>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</si>
  <si>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</si>
  <si>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</si>
  <si>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</si>
  <si>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</si>
  <si>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</si>
  <si>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</si>
  <si>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</si>
  <si>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</si>
  <si>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</si>
  <si>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</si>
  <si>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</si>
  <si>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</si>
  <si>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</si>
  <si>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</si>
  <si>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</si>
  <si>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</si>
  <si>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</si>
  <si>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</si>
  <si>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</si>
  <si>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</si>
  <si>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</si>
  <si>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</si>
  <si>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</si>
  <si>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</si>
  <si>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</si>
  <si>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</si>
  <si>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</si>
  <si>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</si>
  <si>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</si>
  <si>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</si>
  <si>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</si>
  <si>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</si>
  <si>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</si>
  <si>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</si>
  <si>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</si>
  <si>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</si>
  <si>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</si>
  <si>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</si>
  <si>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</si>
  <si>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</si>
  <si>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</si>
  <si>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</si>
  <si>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</si>
  <si>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</si>
  <si>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</si>
  <si>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</si>
  <si>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</si>
  <si>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</si>
  <si>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</si>
  <si>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</si>
  <si>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</si>
  <si>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</si>
  <si>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</si>
  <si>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</si>
  <si>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</si>
  <si>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</si>
  <si>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</si>
  <si>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</si>
  <si>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</si>
  <si>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</si>
  <si>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</si>
  <si>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</si>
  <si>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</si>
  <si>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</si>
  <si>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</si>
  <si>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</si>
  <si>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</si>
  <si>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</si>
  <si>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</si>
  <si>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</si>
  <si>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</si>
  <si>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</si>
  <si>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</si>
  <si>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</si>
  <si>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</si>
  <si>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</si>
  <si>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</si>
  <si>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</si>
  <si>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</si>
  <si>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</si>
  <si>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</si>
  <si>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</si>
  <si>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</si>
  <si>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</si>
  <si>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</si>
  <si>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</si>
  <si>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</si>
  <si>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</si>
  <si>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</si>
  <si>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</si>
  <si>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</si>
  <si>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</si>
  <si>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</si>
  <si>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</si>
  <si>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</si>
  <si>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</si>
  <si>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</si>
  <si>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</si>
  <si>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</si>
  <si>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</si>
  <si>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</si>
  <si>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</si>
  <si>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</si>
  <si>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</si>
  <si>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</si>
  <si>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</si>
  <si>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</si>
  <si>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</si>
  <si>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</si>
  <si>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</si>
  <si>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</si>
  <si>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</si>
  <si>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</si>
  <si>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</si>
  <si>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</si>
  <si>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</si>
  <si>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</si>
  <si>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</si>
  <si>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</si>
  <si>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</si>
  <si>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</si>
  <si>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</si>
  <si>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</si>
  <si>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</si>
  <si>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</si>
  <si>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</si>
  <si>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</si>
  <si>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</si>
  <si>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</si>
  <si>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</si>
  <si>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</si>
  <si>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</si>
  <si>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</si>
  <si>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</si>
  <si>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</si>
  <si>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</si>
  <si>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</si>
  <si>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</si>
  <si>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</si>
  <si>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</si>
  <si>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</si>
  <si>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</si>
  <si>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</si>
  <si>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</si>
  <si>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</si>
  <si>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</si>
  <si>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</si>
  <si>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</si>
  <si>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</si>
  <si>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</si>
  <si>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</si>
  <si>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</si>
  <si>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</si>
  <si>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</si>
  <si>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</si>
  <si>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</si>
  <si>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</si>
  <si>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</si>
  <si>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</si>
  <si>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</si>
  <si>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</si>
  <si>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</si>
  <si>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</si>
  <si>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</si>
  <si>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</si>
  <si>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</si>
  <si>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</si>
  <si>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</si>
  <si>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</si>
  <si>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</si>
  <si>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</si>
  <si>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</si>
  <si>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</si>
  <si>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</si>
  <si>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</si>
  <si>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</si>
  <si>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</si>
  <si>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</si>
  <si>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</si>
  <si>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</si>
  <si>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</si>
  <si>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</si>
  <si>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</si>
  <si>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</si>
  <si>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</si>
  <si>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</si>
  <si>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</si>
  <si>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</si>
  <si>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</si>
  <si>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</si>
  <si>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</si>
  <si>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</si>
  <si>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</si>
  <si>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</si>
  <si>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</si>
  <si>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</si>
  <si>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</si>
  <si>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</si>
  <si>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</si>
  <si>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</si>
  <si>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</si>
  <si>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</si>
  <si>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</si>
  <si>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</si>
  <si>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</si>
  <si>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</si>
  <si>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</si>
  <si>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</si>
  <si>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</si>
  <si>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</si>
  <si>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</si>
  <si>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</si>
  <si>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</si>
  <si>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</si>
  <si>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</si>
  <si>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</si>
  <si>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</si>
  <si>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</si>
  <si>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</si>
  <si>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</si>
  <si>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</si>
  <si>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</si>
  <si>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</si>
  <si>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</si>
  <si>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</si>
  <si>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</si>
  <si>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</si>
  <si>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</si>
  <si>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</si>
  <si>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</si>
  <si>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</si>
  <si>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</si>
  <si>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</si>
  <si>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</si>
  <si>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</si>
  <si>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</si>
  <si>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</si>
  <si>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</si>
  <si>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</si>
  <si>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</si>
  <si>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</si>
  <si>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</si>
  <si>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</si>
  <si>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</si>
  <si>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</si>
  <si>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</si>
  <si>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</si>
  <si>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</si>
  <si>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</si>
  <si>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</si>
  <si>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</si>
  <si>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</si>
  <si>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</si>
  <si>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</si>
  <si>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</si>
  <si>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</si>
  <si>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</si>
  <si>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</si>
  <si>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</si>
  <si>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</si>
  <si>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</si>
  <si>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</si>
  <si>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</si>
  <si>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</si>
  <si>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</si>
  <si>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</si>
  <si>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</si>
  <si>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</si>
  <si>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</si>
  <si>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</si>
  <si>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</si>
  <si>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</si>
  <si>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</si>
  <si>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</si>
  <si>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</si>
  <si>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</si>
  <si>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</si>
  <si>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</si>
  <si>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</si>
  <si>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</si>
  <si>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</si>
  <si>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</si>
  <si>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</si>
  <si>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</si>
  <si>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</si>
  <si>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</si>
  <si>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</si>
  <si>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</si>
  <si>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</si>
  <si>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</si>
  <si>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</si>
  <si>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</si>
  <si>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</si>
  <si>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</si>
  <si>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</si>
  <si>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</si>
  <si>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</si>
  <si>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</si>
  <si>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</si>
  <si>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</si>
  <si>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</si>
  <si>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</si>
  <si>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</si>
  <si>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</si>
  <si>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</si>
  <si>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</si>
  <si>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</si>
  <si>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</si>
  <si>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</si>
  <si>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</si>
  <si>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</si>
  <si>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</si>
  <si>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</si>
  <si>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</si>
  <si>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</si>
  <si>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</si>
  <si>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</si>
  <si>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</si>
  <si>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</si>
  <si>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</si>
  <si>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</si>
  <si>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</si>
  <si>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</si>
  <si>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</si>
  <si>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</si>
  <si>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</si>
  <si>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</si>
  <si>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</si>
  <si>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</si>
  <si>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</si>
  <si>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</si>
  <si>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</si>
  <si>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</si>
  <si>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</si>
  <si>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</si>
  <si>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</si>
  <si>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</si>
  <si>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</si>
  <si>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</si>
  <si>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</si>
  <si>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</si>
  <si>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</si>
  <si>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</si>
  <si>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</si>
  <si>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</si>
  <si>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</si>
  <si>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</si>
  <si>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</si>
  <si>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</si>
  <si>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</si>
  <si>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</si>
  <si>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</si>
  <si>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</si>
  <si>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</si>
  <si>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</si>
  <si>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</si>
  <si>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</si>
  <si>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</si>
  <si>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</si>
  <si>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</si>
  <si>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</si>
  <si>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</si>
  <si>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</si>
  <si>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</si>
  <si>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</si>
  <si>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</si>
  <si>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</si>
  <si>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</si>
  <si>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</si>
  <si>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</si>
  <si>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</si>
  <si>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</si>
  <si>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</si>
  <si>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</si>
  <si>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</si>
  <si>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</si>
  <si>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</si>
  <si>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</si>
  <si>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</si>
  <si>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</si>
  <si>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</si>
  <si>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</si>
  <si>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</si>
  <si>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</si>
  <si>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</si>
  <si>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</si>
  <si>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</si>
  <si>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</si>
  <si>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</si>
  <si>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</si>
  <si>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</si>
  <si>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</si>
  <si>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</si>
  <si>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</si>
  <si>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</si>
  <si>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</si>
  <si>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</si>
  <si>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</si>
  <si>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</si>
  <si>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</si>
  <si>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</si>
  <si>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</si>
  <si>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</si>
  <si>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</si>
  <si>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</si>
  <si>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</si>
  <si>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</si>
  <si>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</si>
  <si>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</si>
  <si>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</si>
  <si>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</si>
  <si>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</si>
  <si>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</si>
  <si>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</si>
  <si>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</si>
  <si>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</si>
  <si>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</si>
  <si>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</si>
  <si>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</si>
  <si>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</si>
  <si>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</si>
  <si>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</si>
  <si>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</si>
  <si>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</si>
  <si>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</si>
  <si>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</si>
  <si>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</si>
  <si>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</si>
  <si>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</si>
  <si>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</si>
  <si>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</si>
  <si>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</si>
  <si>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</si>
  <si>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</si>
  <si>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</si>
  <si>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</si>
  <si>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</si>
  <si>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</si>
  <si>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</si>
  <si>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</si>
  <si>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</si>
  <si>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</si>
  <si>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</si>
  <si>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</si>
  <si>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</si>
  <si>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</si>
  <si>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</si>
  <si>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</si>
  <si>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</si>
  <si>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</si>
  <si>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</si>
  <si>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</si>
  <si>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</si>
  <si>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</si>
  <si>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</si>
  <si>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</si>
  <si>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</si>
  <si>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</si>
  <si>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</si>
  <si>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</si>
  <si>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</si>
  <si>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</si>
  <si>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</si>
  <si>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</si>
  <si>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</si>
  <si>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</si>
  <si>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</si>
  <si>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</si>
  <si>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</si>
  <si>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</si>
  <si>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</si>
  <si>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</si>
  <si>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</si>
  <si>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</si>
  <si>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</si>
  <si>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</si>
  <si>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</si>
  <si>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</si>
  <si>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</si>
  <si>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</si>
  <si>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</si>
  <si>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</si>
  <si>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</si>
  <si>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</si>
  <si>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</si>
  <si>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</si>
  <si>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</si>
  <si>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</si>
  <si>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</si>
  <si>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</si>
  <si>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</si>
  <si>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</si>
  <si>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</si>
  <si>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</si>
  <si>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</si>
  <si>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</si>
  <si>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</si>
  <si>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</si>
  <si>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</si>
  <si>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</si>
  <si>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</si>
  <si>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</si>
  <si>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</si>
  <si>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</si>
  <si>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</si>
  <si>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</si>
  <si>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</si>
  <si>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</si>
  <si>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</si>
  <si>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</si>
  <si>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</si>
  <si>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</si>
  <si>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</si>
  <si>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</si>
  <si>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</si>
  <si>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</si>
  <si>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</si>
  <si>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</si>
  <si>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</si>
  <si>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</si>
  <si>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</si>
  <si>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</si>
  <si>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</si>
  <si>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</si>
  <si>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</si>
  <si>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</si>
  <si>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</si>
  <si>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</si>
  <si>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</si>
  <si>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</si>
  <si>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</si>
  <si>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</si>
  <si>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</si>
  <si>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</si>
  <si>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</si>
  <si>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</si>
  <si>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</si>
  <si>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</si>
  <si>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</si>
  <si>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</si>
  <si>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</si>
  <si>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</si>
  <si>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</si>
  <si>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</si>
  <si>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</si>
  <si>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</si>
  <si>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</si>
  <si>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</si>
  <si>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</si>
  <si>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</si>
  <si>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</si>
  <si>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</si>
  <si>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</si>
  <si>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</si>
  <si>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</si>
  <si>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</si>
  <si>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</si>
  <si>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</si>
  <si>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</si>
  <si>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</si>
  <si>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</si>
  <si>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</si>
  <si>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</si>
  <si>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</si>
  <si>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</si>
  <si>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</si>
  <si>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</si>
  <si>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</si>
  <si>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</si>
  <si>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</si>
  <si>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</si>
  <si>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</si>
  <si>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</si>
  <si>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</si>
  <si>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</si>
  <si>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</si>
  <si>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</si>
  <si>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</si>
  <si>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</si>
  <si>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</si>
  <si>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</si>
  <si>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</si>
  <si>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</si>
  <si>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</si>
  <si>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</si>
  <si>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</si>
  <si>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</si>
  <si>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</si>
  <si>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</si>
  <si>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</si>
  <si>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</si>
  <si>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</si>
  <si>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</si>
  <si>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</si>
  <si>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</si>
  <si>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</si>
  <si>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</si>
  <si>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</si>
  <si>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</si>
  <si>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</si>
  <si>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</si>
  <si>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</si>
  <si>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</si>
  <si>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</si>
  <si>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</si>
  <si>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</si>
  <si>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</si>
  <si>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</si>
  <si>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</si>
  <si>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</si>
  <si>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</si>
  <si>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</si>
  <si>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</si>
  <si>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</si>
  <si>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</si>
  <si>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</si>
  <si>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</si>
  <si>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</si>
  <si>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</si>
  <si>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</si>
  <si>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</si>
  <si>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</si>
  <si>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</si>
  <si>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</si>
  <si>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</si>
  <si>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</si>
  <si>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</si>
  <si>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</si>
  <si>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</si>
  <si>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</si>
  <si>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</si>
  <si>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</si>
  <si>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</si>
  <si>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</si>
  <si>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</si>
  <si>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</si>
  <si>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</si>
  <si>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</si>
  <si>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</si>
  <si>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</si>
  <si>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</si>
  <si>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</si>
  <si>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</si>
  <si>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</si>
  <si>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</si>
  <si>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</si>
  <si>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</si>
  <si>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</si>
  <si>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</si>
  <si>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</si>
  <si>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</si>
  <si>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</si>
  <si>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</si>
  <si>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</si>
  <si>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</si>
  <si>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</si>
  <si>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</si>
  <si>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</si>
  <si>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</si>
  <si>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</si>
  <si>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</si>
  <si>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</si>
  <si>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</si>
  <si>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</si>
  <si>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</si>
  <si>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</si>
  <si>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</si>
  <si>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</si>
  <si>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</si>
  <si>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</si>
  <si>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</si>
  <si>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</si>
  <si>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</si>
  <si>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</si>
  <si>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</si>
  <si>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</si>
  <si>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</si>
  <si>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</si>
  <si>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</si>
  <si>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</si>
  <si>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</si>
  <si>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</si>
  <si>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</si>
  <si>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</si>
  <si>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</si>
  <si>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</si>
  <si>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</si>
  <si>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</si>
  <si>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</si>
  <si>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</si>
  <si>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</si>
  <si>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</si>
  <si>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</si>
  <si>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</si>
  <si>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</si>
  <si>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</si>
  <si>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</si>
  <si>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</si>
  <si>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</si>
  <si>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</si>
  <si>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</si>
  <si>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</si>
  <si>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</si>
  <si>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</si>
  <si>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</si>
  <si>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</si>
  <si>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</si>
  <si>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</si>
  <si>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</si>
  <si>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</si>
  <si>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</si>
  <si>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</si>
  <si>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</si>
  <si>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</si>
  <si>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</si>
  <si>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</si>
  <si>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</si>
  <si>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</si>
  <si>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</si>
  <si>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</si>
  <si>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</si>
  <si>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</si>
  <si>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</si>
  <si>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</si>
  <si>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</si>
  <si>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</si>
  <si>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</si>
  <si>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</si>
  <si>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</si>
  <si>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</si>
  <si>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</si>
  <si>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</si>
  <si>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</si>
  <si>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</si>
  <si>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</si>
  <si>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</si>
  <si>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</si>
  <si>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</si>
  <si>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</si>
  <si>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</si>
  <si>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</si>
  <si>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</si>
  <si>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</si>
  <si>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</si>
  <si>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</si>
  <si>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</si>
  <si>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</si>
  <si>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</si>
  <si>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</si>
  <si>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</si>
  <si>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</si>
  <si>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</si>
  <si>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</si>
  <si>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</si>
  <si>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</si>
  <si>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</si>
  <si>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</si>
  <si>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</si>
  <si>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</si>
  <si>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</si>
  <si>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</si>
  <si>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</si>
  <si>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</si>
  <si>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</si>
  <si>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</si>
  <si>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</si>
  <si>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</si>
  <si>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</si>
  <si>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</si>
  <si>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</si>
  <si>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</si>
  <si>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</si>
  <si>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</si>
  <si>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</si>
  <si>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</si>
  <si>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</si>
  <si>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</si>
  <si>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</si>
  <si>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</si>
  <si>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</si>
  <si>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</si>
  <si>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</si>
  <si>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</si>
  <si>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</si>
  <si>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</si>
  <si>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</si>
  <si>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</si>
  <si>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</si>
  <si>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</si>
  <si>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</si>
  <si>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</si>
  <si>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</si>
  <si>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</si>
  <si>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</si>
  <si>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</si>
  <si>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</si>
  <si>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</si>
  <si>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</si>
  <si>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</si>
  <si>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</si>
  <si>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</si>
  <si>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</si>
  <si>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</si>
  <si>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</si>
  <si>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</si>
  <si>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</si>
  <si>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</si>
  <si>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</si>
  <si>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</si>
  <si>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</si>
  <si>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</si>
  <si>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</si>
  <si>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</si>
  <si>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</si>
  <si>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</si>
  <si>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</si>
  <si>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</si>
  <si>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</si>
  <si>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</si>
  <si>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</si>
  <si>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</si>
  <si>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</si>
  <si>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</si>
  <si>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</si>
  <si>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</si>
  <si>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</si>
  <si>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</si>
  <si>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</si>
  <si>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</si>
  <si>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</si>
  <si>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</si>
  <si>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</si>
  <si>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</si>
  <si>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</si>
  <si>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</si>
  <si>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</si>
  <si>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</si>
  <si>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</si>
  <si>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</si>
  <si>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</si>
  <si>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</si>
  <si>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</si>
  <si>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</si>
  <si>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</si>
  <si>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</si>
  <si>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</si>
  <si>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</si>
  <si>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</si>
  <si>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</si>
  <si>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</si>
  <si>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</si>
  <si>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</si>
  <si>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</si>
  <si>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</si>
  <si>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</si>
  <si>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</si>
  <si>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</si>
  <si>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</si>
  <si>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</si>
  <si>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</si>
  <si>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</si>
  <si>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</si>
  <si>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</si>
  <si>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</si>
  <si>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</si>
  <si>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</si>
  <si>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</si>
  <si>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</si>
  <si>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</si>
  <si>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</si>
  <si>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</si>
  <si>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</si>
  <si>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</si>
  <si>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</si>
  <si>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</si>
  <si>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</si>
  <si>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</si>
  <si>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</si>
  <si>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</si>
  <si>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</si>
  <si>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</si>
  <si>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</si>
  <si>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</si>
  <si>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</si>
  <si>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</si>
  <si>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</si>
  <si>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</si>
  <si>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</si>
  <si>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</si>
  <si>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</si>
  <si>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</si>
  <si>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</si>
  <si>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</si>
  <si>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</si>
  <si>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</si>
  <si>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</si>
  <si>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</si>
  <si>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</si>
  <si>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</si>
  <si>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</si>
  <si>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</si>
  <si>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</si>
  <si>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</si>
  <si>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</si>
  <si>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</si>
  <si>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</si>
  <si>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</si>
  <si>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</si>
  <si>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</si>
  <si>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</si>
  <si>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</si>
  <si>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</si>
  <si>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</si>
  <si>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</si>
  <si>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</si>
  <si>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</si>
  <si>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</si>
  <si>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</si>
  <si>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</si>
  <si>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</si>
  <si>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</si>
  <si>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</si>
  <si>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</si>
  <si>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</si>
  <si>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</si>
  <si>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</si>
  <si>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</si>
  <si>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</si>
  <si>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</si>
  <si>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</si>
  <si>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</si>
  <si>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</si>
  <si>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</si>
  <si>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</si>
  <si>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</si>
  <si>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</si>
  <si>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</si>
  <si>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</si>
  <si>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</si>
  <si>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</si>
  <si>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</si>
  <si>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</si>
  <si>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</si>
  <si>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</si>
  <si>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</si>
  <si>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</si>
  <si>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</si>
  <si>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</si>
  <si>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</si>
  <si>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</si>
  <si>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</si>
  <si>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</si>
  <si>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</si>
  <si>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</si>
  <si>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</si>
  <si>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</si>
  <si>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</si>
  <si>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</si>
  <si>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</si>
  <si>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</si>
  <si>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</si>
  <si>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</si>
  <si>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</si>
  <si>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</si>
  <si>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</si>
  <si>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</si>
  <si>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</si>
  <si>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</si>
  <si>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</si>
  <si>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</si>
  <si>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</si>
  <si>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</si>
  <si>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</si>
  <si>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</si>
  <si>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</si>
  <si>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</si>
  <si>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</si>
  <si>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</si>
  <si>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</si>
  <si>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</si>
  <si>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</si>
  <si>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</si>
  <si>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</si>
  <si>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</si>
  <si>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</si>
  <si>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</si>
  <si>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</si>
  <si>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</si>
  <si>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</si>
  <si>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</si>
  <si>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</si>
  <si>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</si>
  <si>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</si>
  <si>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</si>
  <si>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</si>
  <si>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</si>
  <si>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</si>
  <si>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</si>
  <si>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</si>
  <si>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</si>
  <si>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</si>
  <si>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</si>
  <si>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</si>
  <si>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</si>
  <si>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</si>
  <si>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</si>
  <si>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</si>
  <si>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</si>
  <si>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</si>
  <si>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</si>
  <si>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</si>
  <si>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</si>
  <si>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</si>
  <si>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</si>
  <si>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</si>
  <si>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</si>
  <si>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</si>
  <si>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</si>
  <si>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</si>
  <si>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</si>
  <si>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</si>
  <si>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</si>
  <si>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</si>
  <si>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</si>
  <si>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</si>
  <si>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</si>
  <si>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</si>
  <si>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</si>
  <si>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</si>
  <si>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</si>
  <si>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</si>
  <si>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</si>
  <si>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</si>
  <si>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</si>
  <si>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</si>
  <si>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</si>
  <si>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</si>
  <si>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</si>
  <si>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</si>
  <si>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</si>
  <si>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</si>
  <si>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</si>
  <si>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</si>
  <si>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</si>
  <si>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</si>
  <si>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</si>
  <si>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</si>
  <si>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</si>
  <si>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</si>
  <si>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</si>
  <si>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</si>
  <si>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</si>
  <si>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</si>
  <si>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</si>
  <si>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</si>
  <si>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</si>
  <si>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</si>
  <si>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</si>
  <si>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</si>
  <si>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</si>
  <si>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</si>
  <si>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</si>
  <si>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</si>
  <si>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</si>
  <si>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</si>
  <si>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</si>
  <si>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</si>
  <si>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</si>
  <si>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</si>
  <si>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</si>
  <si>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</si>
  <si>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</si>
  <si>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</si>
  <si>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</si>
  <si>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</si>
  <si>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</si>
  <si>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</si>
  <si>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</si>
  <si>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</si>
  <si>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</si>
  <si>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</si>
  <si>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</si>
  <si>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</si>
  <si>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</si>
  <si>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</si>
  <si>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</si>
  <si>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</si>
  <si>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</si>
  <si>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</si>
  <si>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</si>
  <si>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</si>
  <si>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</si>
  <si>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</si>
  <si>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</si>
  <si>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</si>
  <si>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</si>
  <si>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</si>
  <si>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</si>
  <si>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</si>
  <si>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</si>
  <si>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</si>
  <si>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</si>
  <si>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</si>
  <si>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</si>
  <si>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</si>
  <si>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</si>
  <si>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</si>
  <si>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</si>
  <si>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</si>
  <si>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</si>
  <si>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</si>
  <si>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</si>
  <si>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</si>
  <si>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</si>
  <si>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</si>
  <si>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</si>
  <si>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</si>
  <si>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</si>
  <si>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</si>
  <si>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</si>
  <si>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</si>
  <si>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</si>
  <si>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</si>
  <si>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</si>
  <si>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</si>
  <si>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</si>
  <si>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</si>
  <si>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</si>
  <si>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</si>
  <si>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</si>
  <si>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</si>
  <si>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</si>
  <si>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</si>
  <si>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</si>
  <si>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</si>
  <si>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</si>
  <si>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</si>
  <si>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</si>
  <si>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</si>
  <si>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</si>
  <si>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</si>
  <si>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</si>
  <si>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</si>
  <si>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</si>
  <si>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</si>
  <si>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</si>
  <si>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</si>
  <si>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</si>
  <si>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</si>
  <si>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</si>
  <si>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</si>
  <si>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</si>
  <si>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</si>
  <si>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</si>
  <si>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</si>
  <si>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</si>
  <si>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</si>
  <si>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</si>
  <si>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</si>
  <si>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</si>
  <si>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</si>
  <si>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</si>
  <si>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</si>
  <si>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</si>
  <si>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</si>
  <si>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</si>
  <si>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</si>
  <si>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</si>
  <si>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</si>
  <si>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</si>
  <si>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</si>
  <si>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</si>
  <si>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</si>
  <si>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</si>
  <si>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</si>
  <si>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</si>
  <si>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</si>
  <si>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</si>
  <si>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</si>
  <si>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</si>
  <si>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</si>
  <si>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</si>
  <si>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</si>
  <si>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</si>
  <si>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</si>
  <si>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</si>
  <si>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</si>
  <si>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</si>
  <si>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</si>
  <si>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</si>
  <si>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</si>
  <si>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</si>
  <si>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</si>
  <si>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</si>
  <si>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</si>
  <si>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</si>
  <si>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</si>
  <si>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</si>
  <si>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</si>
  <si>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</si>
  <si>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</si>
  <si>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</si>
  <si>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</si>
  <si>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</si>
  <si>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</si>
  <si>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</si>
  <si>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</si>
  <si>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</si>
  <si>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</si>
  <si>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</si>
  <si>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</si>
  <si>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</si>
  <si>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</si>
  <si>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</si>
  <si>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</si>
  <si>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</si>
  <si>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</si>
  <si>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</si>
  <si>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</si>
  <si>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</si>
  <si>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</si>
  <si>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</si>
  <si>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</si>
  <si>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</si>
  <si>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</si>
  <si>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</si>
  <si>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</si>
  <si>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</si>
  <si>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</si>
  <si>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</si>
  <si>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</si>
  <si>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</si>
  <si>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</si>
  <si>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</si>
  <si>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</si>
  <si>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</si>
  <si>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</si>
  <si>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</si>
  <si>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</si>
  <si>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</si>
  <si>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</si>
  <si>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</si>
  <si>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</si>
  <si>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</si>
  <si>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</si>
  <si>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</si>
  <si>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</si>
  <si>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</si>
  <si>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</si>
  <si>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</si>
  <si>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</si>
  <si>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</si>
  <si>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</si>
  <si>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</si>
  <si>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</si>
  <si>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</si>
  <si>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</si>
  <si>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</si>
  <si>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</si>
  <si>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</si>
  <si>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</si>
  <si>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</si>
  <si>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</si>
  <si>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</si>
  <si>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</si>
  <si>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</si>
  <si>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</si>
  <si>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</si>
  <si>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</si>
  <si>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</si>
  <si>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</si>
  <si>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</si>
  <si>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</si>
  <si>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</si>
  <si>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</si>
  <si>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</si>
  <si>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</si>
  <si>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</si>
  <si>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</si>
  <si>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</si>
  <si>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</si>
  <si>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</si>
  <si>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</si>
  <si>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</si>
  <si>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</si>
  <si>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</si>
  <si>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</si>
  <si>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</si>
  <si>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</si>
  <si>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</si>
  <si>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</si>
  <si>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</si>
  <si>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</si>
  <si>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</si>
  <si>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</si>
  <si>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</si>
  <si>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</si>
  <si>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</si>
  <si>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</si>
  <si>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</si>
  <si>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</si>
  <si>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</si>
  <si>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</si>
  <si>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</si>
  <si>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</si>
  <si>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</si>
  <si>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</si>
  <si>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</si>
  <si>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</si>
  <si>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</si>
  <si>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</si>
  <si>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</si>
  <si>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</si>
  <si>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</si>
  <si>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</si>
  <si>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</si>
  <si>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</si>
  <si>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</si>
  <si>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</si>
  <si>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</si>
  <si>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</si>
  <si>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</si>
  <si>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</si>
  <si>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</si>
  <si>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</si>
  <si>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</si>
  <si>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</si>
  <si>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</si>
  <si>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</si>
  <si>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</si>
  <si>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</si>
  <si>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</si>
  <si>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</si>
  <si>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</si>
  <si>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</si>
  <si>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</si>
  <si>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</si>
  <si>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</si>
  <si>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</si>
  <si>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</si>
  <si>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</si>
  <si>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</si>
  <si>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</si>
  <si>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</si>
  <si>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</si>
  <si>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</si>
  <si>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</si>
  <si>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</si>
  <si>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</si>
  <si>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</si>
  <si>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</si>
  <si>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</si>
  <si>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</si>
  <si>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</si>
  <si>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</si>
  <si>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</si>
  <si>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</si>
  <si>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</si>
  <si>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</si>
  <si>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</si>
  <si>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</si>
  <si>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</si>
  <si>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</si>
  <si>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</si>
  <si>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</si>
  <si>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</si>
  <si>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</si>
  <si>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</si>
  <si>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</si>
  <si>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</si>
  <si>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</si>
  <si>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</si>
  <si>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</si>
  <si>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</si>
  <si>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</si>
  <si>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</si>
  <si>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</si>
  <si>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</si>
  <si>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</si>
  <si>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</si>
  <si>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</si>
  <si>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</si>
  <si>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</si>
  <si>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</si>
  <si>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</si>
  <si>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</si>
  <si>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</si>
  <si>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</si>
  <si>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</si>
  <si>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</si>
  <si>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</si>
  <si>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</si>
  <si>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</si>
  <si>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</si>
  <si>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</si>
  <si>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</si>
  <si>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</si>
  <si>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</si>
  <si>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</si>
  <si>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</si>
  <si>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</si>
  <si>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</si>
  <si>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</si>
  <si>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</si>
  <si>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</si>
  <si>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</si>
  <si>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</si>
  <si>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</si>
  <si>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</si>
  <si>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</si>
  <si>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</si>
  <si>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</si>
  <si>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</si>
  <si>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</si>
  <si>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</si>
  <si>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</si>
  <si>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</si>
  <si>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</si>
  <si>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</si>
  <si>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</si>
  <si>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</si>
  <si>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</si>
  <si>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</si>
  <si>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</si>
  <si>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</si>
  <si>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</si>
  <si>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</si>
  <si>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</si>
  <si>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</si>
  <si>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</si>
  <si>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</si>
  <si>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</si>
  <si>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</si>
  <si>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</si>
  <si>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</si>
  <si>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</si>
  <si>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</si>
  <si>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</si>
  <si>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</si>
  <si>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</si>
  <si>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</si>
  <si>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</si>
  <si>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</si>
  <si>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</si>
  <si>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</si>
  <si>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</si>
  <si>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</si>
  <si>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</si>
  <si>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</si>
  <si>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</si>
  <si>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</si>
  <si>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</si>
  <si>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</si>
  <si>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</si>
  <si>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</si>
  <si>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</si>
  <si>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</si>
  <si>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</si>
  <si>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</si>
  <si>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</si>
  <si>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</si>
  <si>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</si>
  <si>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</si>
  <si>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</si>
  <si>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</si>
  <si>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</si>
  <si>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</si>
  <si>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</si>
  <si>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</si>
  <si>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</si>
  <si>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</si>
  <si>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</si>
  <si>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</si>
  <si>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</si>
  <si>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</si>
  <si>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</si>
  <si>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</si>
  <si>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</si>
  <si>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</si>
  <si>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</si>
  <si>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</si>
  <si>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</si>
  <si>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</si>
  <si>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</si>
  <si>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</si>
  <si>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</si>
  <si>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</si>
  <si>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</si>
  <si>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</si>
  <si>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</si>
  <si>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</si>
  <si>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</si>
  <si>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</si>
  <si>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</si>
  <si>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</si>
  <si>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</si>
  <si>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</si>
  <si>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</si>
  <si>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</si>
  <si>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</si>
  <si>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</si>
  <si>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</si>
  <si>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</si>
  <si>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</si>
  <si>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</si>
  <si>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</si>
  <si>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</si>
  <si>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</si>
  <si>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</si>
  <si>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</si>
  <si>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</si>
  <si>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</si>
  <si>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</si>
  <si>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</si>
  <si>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</si>
  <si>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</si>
  <si>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</si>
  <si>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</si>
  <si>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</si>
  <si>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</si>
  <si>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</si>
  <si>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</si>
  <si>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</si>
  <si>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</si>
  <si>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</si>
  <si>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</si>
  <si>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</si>
  <si>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</si>
  <si>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</si>
  <si>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</si>
  <si>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</si>
  <si>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</si>
  <si>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</si>
  <si>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</si>
  <si>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</si>
  <si>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</si>
  <si>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</si>
  <si>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</si>
  <si>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</si>
  <si>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</si>
  <si>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</si>
  <si>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</si>
  <si>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</si>
  <si>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</si>
  <si>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</si>
  <si>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</si>
  <si>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</si>
  <si>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</si>
  <si>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</si>
  <si>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</si>
  <si>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</si>
  <si>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</si>
  <si>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</si>
  <si>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</si>
  <si>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</si>
  <si>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</si>
  <si>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</si>
  <si>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</si>
  <si>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</si>
  <si>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</si>
  <si>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</si>
  <si>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</si>
  <si>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</si>
  <si>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</si>
  <si>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</si>
  <si>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</si>
  <si>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</si>
  <si>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</si>
  <si>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</si>
  <si>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</si>
  <si>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</si>
  <si>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</si>
  <si>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</si>
  <si>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</si>
  <si>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</si>
  <si>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</si>
  <si>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</si>
  <si>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</si>
  <si>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</si>
  <si>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</si>
  <si>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</si>
  <si>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</si>
  <si>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</si>
  <si>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</si>
  <si>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</si>
  <si>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</si>
  <si>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</si>
  <si>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</si>
  <si>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</si>
  <si>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</si>
  <si>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</si>
  <si>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</si>
  <si>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</si>
  <si>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</si>
  <si>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</si>
  <si>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</si>
  <si>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</si>
  <si>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</si>
  <si>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</si>
  <si>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</si>
  <si>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</si>
  <si>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</si>
  <si>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</si>
  <si>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</si>
  <si>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</si>
  <si>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</si>
  <si>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</si>
  <si>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</si>
  <si>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</si>
  <si>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</si>
  <si>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</si>
  <si>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</si>
  <si>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</si>
  <si>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</si>
  <si>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</si>
  <si>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</si>
  <si>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</si>
  <si>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</si>
  <si>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</si>
  <si>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</si>
  <si>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</si>
  <si>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</si>
  <si>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</si>
  <si>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</si>
  <si>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</si>
  <si>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</si>
  <si>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</si>
  <si>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</si>
  <si>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</si>
  <si>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</si>
  <si>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</si>
  <si>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</si>
  <si>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</si>
  <si>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</si>
  <si>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</si>
  <si>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</si>
  <si>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</si>
  <si>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</si>
  <si>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</si>
  <si>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</si>
  <si>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</si>
  <si>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</si>
  <si>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</si>
  <si>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</si>
  <si>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</si>
  <si>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</si>
  <si>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</si>
  <si>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</si>
  <si>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</si>
  <si>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</si>
  <si>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</si>
  <si>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</si>
  <si>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</si>
  <si>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</si>
  <si>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</si>
  <si>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</si>
  <si>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</si>
  <si>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</si>
  <si>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</si>
  <si>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</si>
  <si>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</si>
  <si>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</si>
  <si>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</si>
  <si>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</si>
  <si>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</si>
  <si>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</si>
  <si>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</si>
  <si>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</si>
  <si>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</si>
  <si>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</si>
  <si>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</si>
  <si>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</si>
  <si>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</si>
  <si>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</si>
  <si>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</si>
  <si>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</si>
  <si>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</si>
  <si>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</si>
  <si>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</si>
  <si>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</si>
  <si>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</si>
  <si>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</si>
  <si>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</si>
  <si>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</si>
  <si>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</si>
  <si>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</si>
  <si>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</si>
  <si>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</si>
  <si>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</si>
  <si>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</si>
  <si>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</si>
  <si>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</si>
  <si>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</si>
  <si>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</si>
  <si>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</si>
  <si>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</si>
  <si>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</si>
  <si>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</si>
  <si>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</si>
  <si>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</si>
  <si>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</si>
  <si>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</si>
  <si>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</si>
  <si>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</si>
  <si>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</si>
  <si>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</si>
  <si>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</si>
  <si>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</si>
  <si>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</si>
  <si>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</si>
  <si>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</si>
  <si>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</si>
  <si>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</si>
  <si>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</si>
  <si>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</si>
  <si>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</si>
  <si>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</si>
  <si>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</si>
  <si>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</si>
  <si>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</si>
  <si>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</si>
  <si>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</si>
  <si>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</si>
  <si>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</si>
  <si>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</si>
  <si>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</si>
  <si>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</si>
  <si>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</si>
  <si>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</si>
  <si>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</si>
  <si>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</si>
  <si>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</si>
  <si>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</si>
  <si>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</si>
  <si>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</si>
  <si>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</si>
  <si>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</si>
  <si>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</si>
  <si>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</si>
  <si>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</si>
  <si>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</si>
  <si>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</si>
  <si>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</si>
  <si>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</si>
  <si>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</si>
  <si>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</si>
  <si>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</si>
  <si>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</si>
  <si>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</si>
  <si>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</si>
  <si>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</si>
  <si>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</si>
  <si>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</si>
  <si>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</si>
  <si>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</si>
  <si>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</si>
  <si>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</si>
  <si>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</si>
  <si>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</si>
  <si>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</si>
  <si>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</si>
  <si>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</si>
  <si>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</si>
  <si>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</si>
  <si>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</si>
  <si>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</si>
  <si>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</si>
  <si>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</si>
  <si>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</si>
  <si>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</si>
  <si>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</si>
  <si>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</si>
  <si>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</si>
  <si>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</si>
  <si>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</si>
  <si>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</si>
  <si>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</si>
  <si>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</si>
  <si>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</si>
  <si>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</si>
  <si>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</si>
  <si>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</si>
  <si>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</si>
  <si>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</si>
  <si>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</si>
  <si>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</si>
  <si>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</si>
  <si>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</si>
  <si>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</si>
  <si>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</si>
  <si>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</si>
  <si>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</si>
  <si>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</si>
  <si>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</si>
  <si>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</si>
  <si>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</si>
  <si>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</si>
  <si>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</si>
  <si>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</si>
  <si>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</si>
  <si>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</si>
  <si>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</si>
  <si>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</si>
  <si>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</si>
  <si>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</si>
  <si>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</si>
  <si>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</si>
  <si>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</si>
  <si>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</si>
  <si>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</si>
  <si>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</si>
  <si>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</si>
  <si>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</si>
  <si>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</si>
  <si>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</si>
  <si>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</si>
  <si>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</si>
  <si>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</si>
  <si>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</si>
  <si>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</si>
  <si>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</si>
  <si>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</si>
  <si>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</si>
  <si>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</si>
  <si>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</si>
  <si>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</si>
  <si>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</si>
  <si>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</si>
  <si>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</si>
  <si>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</si>
  <si>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</si>
  <si>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</si>
  <si>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</si>
  <si>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</si>
  <si>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</si>
  <si>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</si>
  <si>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</si>
  <si>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</si>
  <si>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</si>
  <si>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</si>
  <si>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</si>
  <si>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</si>
  <si>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</si>
  <si>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</si>
  <si>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</si>
  <si>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</si>
  <si>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</si>
  <si>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</si>
  <si>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</si>
  <si>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</si>
  <si>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</si>
  <si>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</si>
  <si>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</si>
  <si>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</si>
  <si>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</si>
  <si>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</si>
  <si>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</si>
  <si>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</si>
  <si>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</si>
  <si>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</si>
  <si>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</si>
  <si>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</si>
  <si>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</si>
  <si>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</si>
  <si>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</si>
  <si>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</si>
  <si>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</si>
  <si>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</si>
  <si>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</si>
  <si>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</si>
  <si>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</si>
  <si>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</si>
  <si>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</si>
  <si>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</si>
  <si>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</si>
  <si>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</si>
  <si>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</si>
  <si>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</si>
  <si>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</si>
  <si>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</si>
  <si>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</si>
  <si>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</si>
  <si>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</si>
  <si>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</si>
  <si>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</si>
  <si>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</si>
  <si>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</si>
  <si>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</si>
  <si>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</si>
  <si>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</si>
  <si>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</si>
  <si>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</si>
  <si>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</si>
  <si>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</si>
  <si>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</si>
  <si>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</si>
  <si>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</si>
  <si>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</si>
  <si>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</si>
  <si>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</si>
  <si>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</si>
  <si>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</si>
  <si>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</si>
  <si>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</si>
  <si>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</si>
  <si>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</si>
  <si>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</si>
  <si>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</si>
  <si>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</si>
  <si>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</si>
  <si>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</si>
  <si>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</si>
  <si>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</si>
  <si>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</si>
  <si>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</si>
  <si>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</si>
  <si>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</si>
  <si>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</si>
  <si>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</si>
  <si>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</si>
  <si>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</si>
  <si>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</si>
  <si>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</si>
  <si>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</si>
  <si>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</si>
  <si>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</si>
  <si>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</si>
  <si>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</si>
  <si>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</si>
  <si>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</si>
  <si>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</si>
  <si>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</si>
  <si>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</si>
  <si>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</si>
  <si>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</si>
  <si>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</si>
  <si>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</si>
  <si>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</si>
  <si>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</si>
  <si>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</si>
  <si>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</si>
  <si>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</si>
  <si>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</si>
  <si>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</si>
  <si>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</si>
  <si>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</si>
  <si>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</si>
  <si>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</si>
  <si>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</si>
  <si>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</si>
  <si>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</si>
  <si>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</si>
  <si>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</si>
  <si>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</si>
  <si>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</si>
  <si>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</si>
  <si>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</si>
  <si>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</si>
  <si>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</si>
  <si>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</si>
  <si>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</si>
  <si>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</si>
  <si>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</si>
  <si>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</si>
  <si>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</si>
  <si>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</si>
  <si>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</si>
  <si>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</si>
  <si>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</si>
  <si>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</si>
  <si>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</si>
  <si>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</si>
  <si>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</si>
  <si>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</si>
  <si>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</si>
  <si>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</si>
  <si>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</si>
  <si>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</si>
  <si>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</si>
  <si>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</si>
  <si>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</si>
  <si>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</si>
  <si>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</si>
  <si>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</si>
  <si>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</si>
  <si>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</si>
  <si>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</si>
  <si>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</si>
  <si>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</si>
  <si>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</si>
  <si>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</si>
  <si>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</si>
  <si>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</si>
  <si>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</si>
  <si>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</si>
  <si>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</si>
  <si>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</si>
  <si>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</si>
  <si>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</si>
  <si>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</si>
  <si>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</si>
  <si>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</si>
  <si>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</si>
  <si>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</si>
  <si>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</si>
  <si>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</si>
  <si>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</si>
  <si>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</si>
  <si>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</si>
  <si>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</si>
  <si>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</si>
  <si>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</si>
  <si>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</si>
  <si>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</si>
  <si>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</si>
  <si>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</si>
  <si>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</si>
  <si>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</si>
  <si>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</si>
  <si>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</si>
  <si>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</si>
  <si>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</si>
  <si>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</si>
  <si>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</si>
  <si>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</si>
  <si>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</si>
  <si>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</si>
  <si>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</si>
  <si>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</si>
  <si>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</si>
  <si>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</si>
  <si>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</si>
  <si>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</si>
  <si>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</si>
  <si>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</si>
  <si>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</si>
  <si>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</si>
  <si>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</si>
  <si>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</si>
  <si>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</si>
  <si>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</si>
  <si>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</si>
  <si>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</si>
  <si>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</si>
  <si>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</si>
  <si>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</si>
  <si>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</si>
  <si>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</si>
  <si>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</si>
  <si>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</si>
  <si>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</si>
  <si>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</si>
  <si>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</si>
  <si>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</si>
  <si>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</si>
  <si>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</si>
  <si>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</si>
  <si>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</si>
  <si>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</si>
  <si>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</si>
  <si>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</si>
  <si>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</si>
  <si>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</si>
  <si>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</si>
  <si>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</si>
  <si>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</si>
  <si>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</si>
  <si>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</si>
  <si>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</si>
  <si>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</si>
  <si>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</si>
  <si>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</si>
  <si>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</si>
  <si>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</si>
  <si>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</si>
  <si>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</si>
  <si>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</si>
  <si>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</si>
  <si>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</si>
  <si>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</si>
  <si>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</si>
  <si>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</si>
  <si>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</si>
  <si>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</si>
  <si>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</si>
  <si>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</si>
  <si>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</si>
  <si>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</si>
  <si>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</si>
  <si>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</si>
  <si>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</si>
  <si>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</si>
  <si>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</si>
  <si>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</si>
  <si>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</si>
  <si>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</si>
  <si>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</si>
  <si>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</si>
  <si>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</si>
  <si>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</si>
  <si>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</si>
  <si>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</si>
  <si>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</si>
  <si>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</si>
  <si>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</si>
  <si>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</si>
  <si>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</si>
  <si>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</si>
  <si>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</si>
  <si>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</si>
  <si>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</si>
  <si>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</si>
  <si>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</si>
  <si>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</si>
  <si>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</si>
  <si>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</si>
  <si>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</si>
  <si>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</si>
  <si>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</si>
  <si>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</si>
  <si>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</si>
  <si>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</si>
  <si>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</si>
  <si>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</si>
  <si>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</si>
  <si>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</si>
  <si>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</si>
  <si>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</si>
  <si>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</si>
  <si>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</si>
  <si>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</si>
  <si>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</si>
  <si>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</si>
  <si>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</si>
  <si>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</si>
  <si>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</si>
  <si>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</si>
  <si>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</si>
  <si>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</si>
  <si>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</si>
  <si>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</si>
  <si>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</si>
  <si>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</si>
  <si>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</si>
  <si>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</si>
  <si>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</si>
  <si>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</si>
  <si>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</si>
  <si>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</si>
  <si>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</si>
  <si>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</si>
  <si>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</si>
  <si>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</si>
  <si>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</si>
  <si>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</si>
  <si>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</si>
  <si>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</si>
  <si>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</si>
  <si>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</si>
  <si>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</si>
  <si>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</si>
  <si>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</si>
  <si>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</si>
  <si>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</si>
  <si>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</si>
  <si>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</si>
  <si>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</si>
  <si>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</si>
  <si>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</si>
  <si>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</si>
  <si>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</si>
  <si>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</si>
  <si>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</si>
  <si>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</si>
  <si>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</si>
  <si>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</si>
  <si>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</si>
  <si>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</si>
  <si>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</si>
  <si>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</si>
  <si>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</si>
  <si>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</si>
  <si>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</si>
  <si>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</si>
  <si>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</si>
  <si>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</si>
  <si>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</si>
  <si>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</si>
  <si>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</si>
  <si>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</si>
  <si>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</si>
  <si>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</si>
  <si>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</si>
  <si>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</si>
  <si>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</si>
  <si>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</si>
  <si>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</si>
  <si>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</si>
  <si>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</si>
  <si>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</si>
  <si>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</si>
  <si>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</si>
  <si>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</si>
  <si>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</si>
  <si>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</si>
  <si>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</si>
  <si>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</si>
  <si>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</si>
  <si>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</si>
  <si>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</si>
  <si>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</si>
  <si>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</si>
  <si>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</si>
  <si>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</si>
  <si>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</si>
  <si>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</si>
  <si>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</si>
  <si>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</si>
  <si>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</si>
  <si>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</si>
  <si>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</si>
  <si>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</si>
  <si>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</si>
  <si>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</si>
  <si>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</si>
  <si>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</si>
  <si>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</si>
  <si>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</si>
  <si>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</si>
  <si>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</si>
  <si>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</si>
  <si>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</si>
  <si>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</si>
  <si>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</si>
  <si>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</si>
  <si>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</si>
  <si>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</si>
  <si>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</si>
  <si>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</si>
  <si>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</si>
  <si>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</si>
  <si>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</si>
  <si>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</si>
  <si>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</si>
  <si>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</si>
  <si>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</si>
  <si>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</si>
  <si>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</si>
  <si>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</si>
  <si>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</si>
  <si>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</si>
  <si>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</si>
  <si>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</si>
  <si>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</si>
  <si>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</si>
  <si>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</si>
  <si>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</si>
  <si>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</si>
  <si>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</si>
  <si>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</si>
  <si>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</si>
  <si>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</si>
  <si>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</si>
  <si>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</si>
  <si>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</si>
  <si>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</si>
  <si>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</si>
  <si>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</si>
  <si>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</si>
  <si>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</si>
  <si>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</si>
  <si>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</si>
  <si>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</si>
  <si>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</si>
  <si>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</si>
  <si>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</si>
  <si>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</si>
  <si>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</si>
  <si>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</si>
  <si>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</si>
  <si>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</si>
  <si>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</si>
  <si>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</si>
  <si>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</si>
  <si>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</si>
  <si>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</si>
  <si>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</si>
  <si>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</si>
  <si>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</si>
  <si>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</si>
  <si>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</si>
  <si>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</si>
  <si>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</si>
  <si>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</si>
  <si>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</si>
  <si>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</si>
  <si>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</si>
  <si>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</si>
  <si>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</si>
  <si>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</si>
  <si>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</si>
  <si>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</si>
  <si>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</si>
  <si>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</si>
  <si>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</si>
  <si>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</si>
  <si>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</si>
  <si>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</si>
  <si>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</si>
  <si>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</si>
  <si>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</si>
  <si>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</si>
  <si>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</si>
  <si>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</si>
  <si>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</si>
  <si>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</si>
  <si>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</si>
  <si>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</si>
  <si>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</si>
  <si>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</si>
  <si>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</si>
  <si>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</si>
  <si>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</si>
  <si>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</si>
  <si>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</si>
  <si>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</si>
  <si>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</si>
  <si>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</si>
  <si>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</si>
  <si>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</si>
  <si>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</si>
  <si>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</si>
  <si>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</si>
  <si>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</si>
  <si>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</si>
  <si>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</si>
  <si>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</si>
  <si>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</si>
  <si>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</si>
  <si>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</si>
  <si>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</si>
  <si>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</si>
  <si>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</si>
  <si>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</si>
  <si>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</si>
  <si>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</si>
  <si>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</si>
  <si>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</si>
  <si>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</si>
  <si>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</si>
  <si>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</si>
  <si>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</si>
  <si>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</si>
  <si>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</si>
  <si>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</si>
  <si>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</si>
  <si>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</si>
  <si>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</si>
  <si>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</si>
  <si>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</si>
  <si>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</si>
  <si>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</si>
  <si>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</si>
  <si>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</si>
  <si>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</si>
  <si>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</si>
  <si>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</si>
  <si>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</si>
  <si>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</si>
  <si>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</si>
  <si>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</si>
  <si>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</si>
  <si>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</si>
  <si>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</si>
  <si>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</si>
  <si>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</si>
  <si>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</si>
  <si>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</si>
  <si>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</si>
  <si>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</si>
  <si>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</si>
  <si>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</si>
  <si>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</si>
  <si>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</si>
  <si>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</si>
  <si>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</si>
  <si>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</si>
  <si>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</si>
  <si>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</si>
  <si>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</si>
  <si>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</si>
  <si>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</si>
  <si>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</si>
  <si>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</si>
  <si>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</si>
  <si>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</si>
  <si>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</si>
  <si>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</si>
  <si>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</si>
  <si>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</si>
  <si>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</si>
  <si>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</si>
  <si>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</si>
  <si>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</si>
  <si>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</si>
  <si>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</si>
  <si>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</si>
  <si>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</si>
  <si>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</si>
  <si>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</si>
  <si>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</si>
  <si>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</si>
  <si>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</si>
  <si>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</si>
  <si>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</si>
  <si>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</si>
  <si>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</si>
  <si>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</si>
  <si>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</si>
  <si>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</si>
  <si>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</si>
  <si>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</si>
  <si>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</si>
  <si>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</si>
  <si>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</si>
  <si>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</si>
  <si>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</si>
  <si>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</si>
  <si>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</si>
  <si>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</si>
  <si>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</si>
  <si>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</si>
  <si>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</si>
  <si>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</si>
  <si>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</si>
  <si>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</si>
  <si>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</si>
  <si>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</si>
  <si>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</si>
  <si>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</si>
  <si>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</si>
  <si>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</si>
  <si>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</si>
  <si>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</si>
  <si>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</si>
  <si>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</si>
  <si>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</si>
  <si>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</si>
  <si>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</si>
  <si>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</si>
  <si>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</si>
  <si>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</si>
  <si>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</si>
  <si>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</si>
  <si>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</si>
  <si>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</si>
  <si>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</si>
  <si>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</si>
  <si>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</si>
  <si>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</si>
  <si>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</si>
  <si>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</si>
  <si>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</si>
  <si>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</si>
  <si>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</si>
  <si>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</si>
  <si>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</si>
  <si>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</si>
  <si>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</si>
  <si>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</si>
  <si>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</si>
  <si>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</si>
  <si>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</si>
  <si>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</si>
  <si>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</si>
  <si>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</si>
  <si>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</si>
  <si>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</si>
  <si>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</si>
  <si>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</si>
  <si>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</si>
  <si>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</si>
  <si>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</si>
  <si>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</si>
  <si>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</si>
  <si>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</si>
  <si>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</si>
  <si>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</si>
  <si>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</si>
  <si>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</si>
  <si>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</si>
  <si>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</si>
  <si>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</si>
  <si>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</si>
  <si>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</si>
  <si>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</si>
  <si>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</si>
  <si>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</si>
  <si>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</si>
  <si>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</si>
  <si>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</si>
  <si>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</si>
  <si>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</si>
  <si>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</si>
  <si>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</si>
  <si>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</si>
  <si>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</si>
  <si>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</si>
  <si>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</si>
  <si>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</si>
  <si>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</si>
  <si>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</si>
  <si>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</si>
  <si>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</si>
  <si>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</si>
  <si>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</si>
  <si>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</si>
  <si>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</si>
  <si>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</si>
  <si>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</si>
  <si>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</si>
  <si>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</si>
  <si>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</si>
  <si>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</si>
  <si>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</si>
  <si>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</si>
  <si>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</si>
  <si>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</si>
  <si>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</si>
  <si>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</si>
  <si>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</si>
  <si>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</si>
  <si>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</si>
  <si>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</si>
  <si>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</si>
  <si>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</si>
  <si>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</si>
  <si>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</si>
  <si>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</si>
  <si>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</si>
  <si>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</si>
  <si>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</si>
  <si>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</si>
  <si>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</si>
  <si>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</si>
  <si>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</si>
  <si>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</si>
  <si>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</si>
  <si>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</si>
  <si>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</si>
  <si>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</si>
  <si>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</si>
  <si>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</si>
  <si>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</si>
  <si>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</si>
  <si>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</si>
  <si>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</si>
  <si>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</si>
  <si>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</si>
  <si>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</si>
  <si>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</si>
  <si>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</si>
  <si>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</si>
  <si>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</si>
  <si>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</si>
  <si>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</si>
  <si>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</si>
  <si>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</si>
  <si>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</si>
  <si>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</si>
  <si>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</si>
  <si>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</si>
  <si>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</si>
  <si>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</si>
  <si>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</si>
  <si>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</si>
  <si>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</si>
  <si>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</si>
  <si>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</si>
  <si>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</si>
  <si>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</si>
  <si>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</si>
  <si>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</si>
  <si>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</si>
  <si>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</si>
  <si>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</si>
  <si>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</si>
  <si>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</si>
  <si>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</si>
  <si>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</si>
  <si>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</si>
  <si>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</si>
  <si>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</si>
  <si>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</si>
  <si>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</si>
  <si>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</si>
  <si>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</si>
  <si>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</si>
  <si>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</si>
  <si>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</si>
  <si>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</si>
  <si>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</si>
  <si>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</si>
  <si>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</si>
  <si>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</si>
  <si>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</si>
  <si>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</si>
  <si>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</si>
  <si>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</si>
  <si>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</si>
  <si>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</si>
  <si>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</si>
  <si>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</si>
  <si>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</si>
  <si>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</si>
  <si>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</si>
  <si>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</si>
  <si>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</si>
  <si>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</si>
  <si>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</si>
  <si>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</si>
  <si>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</si>
  <si>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</si>
  <si>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</si>
  <si>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</si>
  <si>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</si>
  <si>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</si>
  <si>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</si>
  <si>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</si>
  <si>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</si>
  <si>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</si>
  <si>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</si>
  <si>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</si>
  <si>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</si>
  <si>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</si>
  <si>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</si>
  <si>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</si>
  <si>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</si>
  <si>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</si>
  <si>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</si>
  <si>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</si>
  <si>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</si>
  <si>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</si>
  <si>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</si>
  <si>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</si>
  <si>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</si>
  <si>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</si>
  <si>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</si>
  <si>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</si>
  <si>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</si>
  <si>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</si>
  <si>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</si>
  <si>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</si>
  <si>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</si>
  <si>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</si>
  <si>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</si>
  <si>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</si>
  <si>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</si>
  <si>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</si>
  <si>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</si>
  <si>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</si>
  <si>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</si>
  <si>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</si>
  <si>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</si>
  <si>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</si>
  <si>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</si>
  <si>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</si>
  <si>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</si>
  <si>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</si>
  <si>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</si>
  <si>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</si>
  <si>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</si>
  <si>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</si>
  <si>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</si>
  <si>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</si>
  <si>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</si>
  <si>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</si>
  <si>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</si>
  <si>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</si>
  <si>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</si>
  <si>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</si>
  <si>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</si>
  <si>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</si>
  <si>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</si>
  <si>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</si>
  <si>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</si>
  <si>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</si>
  <si>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</si>
  <si>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</si>
  <si>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</si>
  <si>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</si>
  <si>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</si>
  <si>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</si>
  <si>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</si>
  <si>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</si>
  <si>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</si>
  <si>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</si>
  <si>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</si>
  <si>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</si>
  <si>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</si>
  <si>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</si>
  <si>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</si>
  <si>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</si>
  <si>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</si>
  <si>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</si>
  <si>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</si>
  <si>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</si>
  <si>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</si>
  <si>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</si>
  <si>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</si>
  <si>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</si>
  <si>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</si>
  <si>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</si>
  <si>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</si>
  <si>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</si>
  <si>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</si>
  <si>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</si>
  <si>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</si>
  <si>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</si>
  <si>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</si>
  <si>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</si>
  <si>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</si>
  <si>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</si>
  <si>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</si>
  <si>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</si>
  <si>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</si>
  <si>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</si>
  <si>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</si>
  <si>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</si>
  <si>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</si>
  <si>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</si>
  <si>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</si>
  <si>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</si>
  <si>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</si>
  <si>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</si>
  <si>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</si>
  <si>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</si>
  <si>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</si>
  <si>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</si>
  <si>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</si>
  <si>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</si>
  <si>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</si>
  <si>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</si>
  <si>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</si>
  <si>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</si>
  <si>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</si>
  <si>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</si>
  <si>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</si>
  <si>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</si>
  <si>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</si>
  <si>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</si>
  <si>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</si>
  <si>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</si>
  <si>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</si>
  <si>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</si>
  <si>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</si>
  <si>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</si>
  <si>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</si>
  <si>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</si>
  <si>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</si>
  <si>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</si>
  <si>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</si>
  <si>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</si>
  <si>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</si>
  <si>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</si>
  <si>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</si>
  <si>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</si>
  <si>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</si>
  <si>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</si>
  <si>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</si>
  <si>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</si>
  <si>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</si>
  <si>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</si>
  <si>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</si>
  <si>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</si>
  <si>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</si>
  <si>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</si>
  <si>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</si>
  <si>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</si>
  <si>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</si>
  <si>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</si>
  <si>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</si>
  <si>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</si>
  <si>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</si>
  <si>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</si>
  <si>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</si>
  <si>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</si>
  <si>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</si>
  <si>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</si>
  <si>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</si>
  <si>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</si>
  <si>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</si>
  <si>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</si>
  <si>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</si>
  <si>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</si>
  <si>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</si>
  <si>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</si>
  <si>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</si>
  <si>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</si>
  <si>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</si>
  <si>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</si>
  <si>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</si>
  <si>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</si>
  <si>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</si>
  <si>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</si>
  <si>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</si>
  <si>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</si>
  <si>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</si>
  <si>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</si>
  <si>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</si>
  <si>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</si>
  <si>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</si>
  <si>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</si>
  <si>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</si>
  <si>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</si>
  <si>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</si>
  <si>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</si>
  <si>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</si>
  <si>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</si>
  <si>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</si>
  <si>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</si>
  <si>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</si>
  <si>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</si>
  <si>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</si>
  <si>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</si>
  <si>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</si>
  <si>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</si>
  <si>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</si>
  <si>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</si>
  <si>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</si>
  <si>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</si>
  <si>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</si>
  <si>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</si>
  <si>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</si>
  <si>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</si>
  <si>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</si>
  <si>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</si>
  <si>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</si>
  <si>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</si>
  <si>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</si>
  <si>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</si>
  <si>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</si>
  <si>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</si>
  <si>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</si>
  <si>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</si>
  <si>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</si>
  <si>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</si>
  <si>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</si>
  <si>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</si>
  <si>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</si>
  <si>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</si>
  <si>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</si>
  <si>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</si>
  <si>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</si>
  <si>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</si>
  <si>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</si>
  <si>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</si>
  <si>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</si>
  <si>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</si>
  <si>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</si>
  <si>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</si>
  <si>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</si>
  <si>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</si>
  <si>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</si>
  <si>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</si>
  <si>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</si>
  <si>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</si>
  <si>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</si>
  <si>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</si>
  <si>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</si>
  <si>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</si>
  <si>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</si>
  <si>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</si>
  <si>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</si>
  <si>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</si>
  <si>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</si>
  <si>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</si>
  <si>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</si>
  <si>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</si>
  <si>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</si>
  <si>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</si>
  <si>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</si>
  <si>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</si>
  <si>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</si>
  <si>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</si>
  <si>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</si>
  <si>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</si>
  <si>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</si>
  <si>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</si>
  <si>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</si>
  <si>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</si>
  <si>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</si>
  <si>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</si>
  <si>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</si>
  <si>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</si>
  <si>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</si>
  <si>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</si>
  <si>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</si>
  <si>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</si>
  <si>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</si>
  <si>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</si>
  <si>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</si>
  <si>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</si>
  <si>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</si>
  <si>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</si>
  <si>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</si>
  <si>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</si>
  <si>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</si>
  <si>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</si>
  <si>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</si>
  <si>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</si>
  <si>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</si>
  <si>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</si>
  <si>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</si>
  <si>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</si>
  <si>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</si>
  <si>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</si>
  <si>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</si>
  <si>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</si>
  <si>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</si>
  <si>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</si>
  <si>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</si>
  <si>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</si>
  <si>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</si>
  <si>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</si>
  <si>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</si>
  <si>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</si>
  <si>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</si>
  <si>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</si>
  <si>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</si>
  <si>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</si>
  <si>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</si>
  <si>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</si>
  <si>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</si>
  <si>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</si>
  <si>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</si>
  <si>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</si>
  <si>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</si>
  <si>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</si>
  <si>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</si>
  <si>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</si>
  <si>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</si>
  <si>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</si>
  <si>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</si>
  <si>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</si>
  <si>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</si>
  <si>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</si>
  <si>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</si>
  <si>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</si>
  <si>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</si>
  <si>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</si>
  <si>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</si>
  <si>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</si>
  <si>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</si>
  <si>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</si>
  <si>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</si>
  <si>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</si>
  <si>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</si>
  <si>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</si>
  <si>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</si>
  <si>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</si>
  <si>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</si>
  <si>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</si>
  <si>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</si>
  <si>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</si>
  <si>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</si>
  <si>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</si>
  <si>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</si>
  <si>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</si>
  <si>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</si>
  <si>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</si>
  <si>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</si>
  <si>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</si>
  <si>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</si>
  <si>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</si>
  <si>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</si>
  <si>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</si>
  <si>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</si>
  <si>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</si>
  <si>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</si>
  <si>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</si>
  <si>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</si>
  <si>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</si>
  <si>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</si>
  <si>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</si>
  <si>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</si>
  <si>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</si>
  <si>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</si>
  <si>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</si>
  <si>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</si>
  <si>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</si>
  <si>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</si>
  <si>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</si>
  <si>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</si>
  <si>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</si>
  <si>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</si>
  <si>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</si>
  <si>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</si>
  <si>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</si>
  <si>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</si>
  <si>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</si>
  <si>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</si>
  <si>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</si>
  <si>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</si>
  <si>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</si>
  <si>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</si>
  <si>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</si>
  <si>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</si>
  <si>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</si>
  <si>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</si>
  <si>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</si>
  <si>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</si>
  <si>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</si>
  <si>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</si>
  <si>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</si>
  <si>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</si>
  <si>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</si>
  <si>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</si>
  <si>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</si>
  <si>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</si>
  <si>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</si>
  <si>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</si>
  <si>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</si>
  <si>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</si>
  <si>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</si>
  <si>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</si>
  <si>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</si>
  <si>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</si>
  <si>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</si>
  <si>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</si>
  <si>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</si>
  <si>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</si>
  <si>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</si>
  <si>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</si>
  <si>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</si>
  <si>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</si>
  <si>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</si>
  <si>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</si>
  <si>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</si>
  <si>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</si>
  <si>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</si>
  <si>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</si>
  <si>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</si>
  <si>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</si>
  <si>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</si>
  <si>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</si>
  <si>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</si>
  <si>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</si>
  <si>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</si>
  <si>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</si>
  <si>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</si>
  <si>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</si>
  <si>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</si>
  <si>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</si>
  <si>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</si>
  <si>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</si>
  <si>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</si>
  <si>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</si>
  <si>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</si>
  <si>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</si>
  <si>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</si>
  <si>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</si>
  <si>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</si>
  <si>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</si>
  <si>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</si>
  <si>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</si>
  <si>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</si>
  <si>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</si>
  <si>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</si>
  <si>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</si>
  <si>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</si>
  <si>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</si>
  <si>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</si>
  <si>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</si>
  <si>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</si>
  <si>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</si>
  <si>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</si>
  <si>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</si>
  <si>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</si>
  <si>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</si>
  <si>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</si>
  <si>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</si>
  <si>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</si>
  <si>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</si>
  <si>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</si>
  <si>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</si>
  <si>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</si>
  <si>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</si>
  <si>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</si>
  <si>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</si>
  <si>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</si>
  <si>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</si>
  <si>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</si>
  <si>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</si>
  <si>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</si>
  <si>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</si>
  <si>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</si>
  <si>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</si>
  <si>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</si>
  <si>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</si>
  <si>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</si>
  <si>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</si>
  <si>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</si>
  <si>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</si>
  <si>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</si>
  <si>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</si>
  <si>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</si>
  <si>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</si>
  <si>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</si>
  <si>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</si>
  <si>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</si>
  <si>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</si>
  <si>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</si>
  <si>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</si>
  <si>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</si>
  <si>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</si>
  <si>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</si>
  <si>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</si>
  <si>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</si>
  <si>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</si>
  <si>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</si>
  <si>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</si>
  <si>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</si>
  <si>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</si>
  <si>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</si>
  <si>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</si>
  <si>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</si>
  <si>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</si>
  <si>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</si>
  <si>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</si>
  <si>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</si>
  <si>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</si>
  <si>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</si>
  <si>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</si>
  <si>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</si>
  <si>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</si>
  <si>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</si>
  <si>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</si>
  <si>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</si>
  <si>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</si>
  <si>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</si>
  <si>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</si>
  <si>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</si>
  <si>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</si>
  <si>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</si>
  <si>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</si>
  <si>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</si>
  <si>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</si>
  <si>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</si>
  <si>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</si>
  <si>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</si>
  <si>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</si>
  <si>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</si>
  <si>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</si>
  <si>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</si>
  <si>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</si>
  <si>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</si>
  <si>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</si>
  <si>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</si>
  <si>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</si>
  <si>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</si>
  <si>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</si>
  <si>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</si>
  <si>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</si>
  <si>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</si>
  <si>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</si>
  <si>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</si>
  <si>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</si>
  <si>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</si>
  <si>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</si>
  <si>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</si>
  <si>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</si>
  <si>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</si>
  <si>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</si>
  <si>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</si>
  <si>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</si>
  <si>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</si>
  <si>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</si>
  <si>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</si>
  <si>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</si>
  <si>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</si>
  <si>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</si>
  <si>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</si>
  <si>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</si>
  <si>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</si>
  <si>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</si>
  <si>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</si>
  <si>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</si>
  <si>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</si>
  <si>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</si>
  <si>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</si>
  <si>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</si>
  <si>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</si>
  <si>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</si>
  <si>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</si>
  <si>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</si>
  <si>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</si>
  <si>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</si>
  <si>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</si>
  <si>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</si>
  <si>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</si>
  <si>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</si>
  <si>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</si>
  <si>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</si>
  <si>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</si>
  <si>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</si>
  <si>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</si>
  <si>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</si>
  <si>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</si>
  <si>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</si>
  <si>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</si>
  <si>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</si>
  <si>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</si>
  <si>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</si>
  <si>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</si>
  <si>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</si>
  <si>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</si>
  <si>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</si>
  <si>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</si>
  <si>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</si>
  <si>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</si>
  <si>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</si>
  <si>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</si>
  <si>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</si>
  <si>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</si>
  <si>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</si>
  <si>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</si>
  <si>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</si>
  <si>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</si>
  <si>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</si>
  <si>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</si>
  <si>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</si>
  <si>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</si>
  <si>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</si>
  <si>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</si>
  <si>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</si>
  <si>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</si>
  <si>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</si>
  <si>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</si>
  <si>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</si>
  <si>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</si>
  <si>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</si>
  <si>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</si>
  <si>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</si>
  <si>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</si>
  <si>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</si>
  <si>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</si>
  <si>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</si>
  <si>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</si>
  <si>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</si>
  <si>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</si>
  <si>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</si>
  <si>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</si>
  <si>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</si>
  <si>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</si>
  <si>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</si>
  <si>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</si>
  <si>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</si>
  <si>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</si>
  <si>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</si>
  <si>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</si>
  <si>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</si>
  <si>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</si>
  <si>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</si>
  <si>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</si>
  <si>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</si>
  <si>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</si>
  <si>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</si>
  <si>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</si>
  <si>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</si>
  <si>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</si>
  <si>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</si>
  <si>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</si>
  <si>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</si>
  <si>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</si>
  <si>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</si>
  <si>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</si>
  <si>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</si>
  <si>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</si>
  <si>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</si>
  <si>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</si>
  <si>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</si>
  <si>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</si>
  <si>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</si>
  <si>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</si>
  <si>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</si>
  <si>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</si>
  <si>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</si>
  <si>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</si>
  <si>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</si>
  <si>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</si>
  <si>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</si>
  <si>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</si>
  <si>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</si>
  <si>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</si>
  <si>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</si>
  <si>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</si>
  <si>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</si>
  <si>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</si>
  <si>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</si>
  <si>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</si>
  <si>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</si>
  <si>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</si>
  <si>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</si>
  <si>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</si>
  <si>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</si>
  <si>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</si>
  <si>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</si>
  <si>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</si>
  <si>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</si>
  <si>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</si>
  <si>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</si>
  <si>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</si>
  <si>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</si>
  <si>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</si>
  <si>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</si>
  <si>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</si>
  <si>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</si>
  <si>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</si>
  <si>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</si>
  <si>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</si>
  <si>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</si>
  <si>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</si>
  <si>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</si>
  <si>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</si>
  <si>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</si>
  <si>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</si>
  <si>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</si>
  <si>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</si>
  <si>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</si>
  <si>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</si>
  <si>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</si>
  <si>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</si>
  <si>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</si>
  <si>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</si>
  <si>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</si>
  <si>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</si>
  <si>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</si>
  <si>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</si>
  <si>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</si>
  <si>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</si>
  <si>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</si>
  <si>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</si>
  <si>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</si>
  <si>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</si>
  <si>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</si>
  <si>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</si>
  <si>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</si>
  <si>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</si>
  <si>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</si>
  <si>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</si>
  <si>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</si>
  <si>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</si>
  <si>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</si>
  <si>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</si>
  <si>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</si>
  <si>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</si>
  <si>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</si>
  <si>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</si>
  <si>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</si>
  <si>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</si>
  <si>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</si>
  <si>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</si>
  <si>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</si>
  <si>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</si>
  <si>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</si>
  <si>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</si>
  <si>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</si>
  <si>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</si>
  <si>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</si>
  <si>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</si>
  <si>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</si>
  <si>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</si>
  <si>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</si>
  <si>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</si>
  <si>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</si>
  <si>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</si>
  <si>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</si>
  <si>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</si>
  <si>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</si>
  <si>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</si>
  <si>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</si>
  <si>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</si>
  <si>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</si>
  <si>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</si>
  <si>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</si>
  <si>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</si>
  <si>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</si>
  <si>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</si>
  <si>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</si>
  <si>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</si>
  <si>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</si>
  <si>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</si>
  <si>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</si>
  <si>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</si>
  <si>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</si>
  <si>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</si>
  <si>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</si>
  <si>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</si>
  <si>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</si>
  <si>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</si>
  <si>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</si>
  <si>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</si>
  <si>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</si>
  <si>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</si>
  <si>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</si>
  <si>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</si>
  <si>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</si>
  <si>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</si>
  <si>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</si>
  <si>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</si>
  <si>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</si>
  <si>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</si>
  <si>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</si>
  <si>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</si>
  <si>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</si>
  <si>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</si>
  <si>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</si>
  <si>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</si>
  <si>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</si>
  <si>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</si>
  <si>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</si>
  <si>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</si>
  <si>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</si>
  <si>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</si>
  <si>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</si>
  <si>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</si>
  <si>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</si>
  <si>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</si>
  <si>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</si>
  <si>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</si>
  <si>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</si>
  <si>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</si>
  <si>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</si>
  <si>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</si>
  <si>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PCM-20251024-00000896</t>
  </si>
  <si>
    <t>EM team on the way ETA 60 mins</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</si>
  <si>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</si>
  <si>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</si>
  <si>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</si>
  <si>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</si>
  <si>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</si>
  <si>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</si>
  <si>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</si>
  <si>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PCM-20251024-00000927</t>
  </si>
  <si>
    <t>ETA 50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</si>
  <si>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</si>
  <si>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</si>
  <si>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</si>
  <si>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</si>
  <si>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</si>
  <si>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</si>
  <si>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</si>
  <si>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</si>
  <si>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PCM-20251024-00000890</t>
  </si>
  <si>
    <t xml:space="preserve">ETA 100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</si>
</sst>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6" totalsRowShown="0" headerRowDxfId="48" dataDxfId="47" headerRowBorderDxfId="45" tableBorderDxfId="46" totalsRowBorderDxfId="44">
  <autoFilter ref="A1:L2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7" totalsRowShown="0" headerRowDxfId="15" dataDxfId="14" headerRowBorderDxfId="12" tableBorderDxfId="13">
  <autoFilter ref="A1:L14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291.72113425925636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11.22614583333052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45954.669560185182</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45954.669560185182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45954.669560185182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45954.669560185182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45954.669560185182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45954.669560185182</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45954.669560185182</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45954.669560185182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45954.669560185182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45954.669560185182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45954.669560185182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45954.669560185182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45954.669560185182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45954.669560185182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45954.669560185182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45954.669560185182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45954.669560185182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45954.669560185182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45954.669560185182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45954.669560185182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45954.669560185182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45954.669560185182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45954.669560185182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45954.669560185182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45954.669560185182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45954.669560185182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45954.669560185182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45954.669560185182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45954.669560185182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45954.669560185182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45954.669560185182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45954.669560185182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45954.669560185182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45954.669560185182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45954.669560185182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45954.669560185182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45954.669560185182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45954.669560185182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45954.669560185182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45954.669560185182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45954.669560185182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45954.669560185182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45954.669560185182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45954.669560185182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45954.669560185182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45954.669560185182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45954.669560185182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45954.669560185182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45954.669560185182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45954.669560185182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45954.669560185182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45954.669560185182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45954.669560185182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45954.669560185182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45954.669560185182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45954.669560185182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45954.669560185182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45954.669560185182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45954.669560185182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45954.669560185182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45954.669560185182</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45954.669560185182</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45954.669560185182</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C6638890-88D4-4236-A756-96ED1DAC30E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129.66972222222103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10.173784722217533</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45954.669560185182</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45954.669560185182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45954.669560185182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45954.669560185182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45954.669560185182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45954.669560185182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45954.669560185182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45954.669560185182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45954.669560185182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45954.669560185182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45954.669560185182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45954.669560185182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45954.669560185182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45954.669560185182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45954.669560185182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45954.669560185182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45954.669560185182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45954.669560185182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45954.669560185182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45954.669560185182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45954.669560185182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45954.669560185182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45954.669560185182</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tabSelected="1" workbookViewId="0">
      <selection activeCell="D14" sqref="D14"/>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25507</v>
      </c>
      <c r="E2" s="18" t="s">
        <v>38998</v>
      </c>
      <c r="F2" s="20">
        <v>45954.638067129628</v>
      </c>
      <c r="G2" s="21">
        <f t="shared" ref="G2:G21" ca="1" si="0">IFERROR(NOW()-F2,"-")</f>
        <v>3.1493055554165039E-2</v>
      </c>
      <c r="H2" s="22">
        <v>45954.626782407409</v>
      </c>
      <c r="I2" s="19" t="str">
        <f>IFERROR(VLOOKUP(D2,DB!A:F,6,0),"")</f>
        <v>SCECO</v>
      </c>
      <c r="J2" s="18" t="str">
        <f>IFERROR(VLOOKUP(D2,DB!A:G,7,0),"")</f>
        <v>Vandalized+No BB Design+No BB Design</v>
      </c>
      <c r="K2" s="46" t="s">
        <v>39087</v>
      </c>
      <c r="L2" s="23" t="str">
        <f>IFERROR(VLOOKUP(D2,DB!A:I,9,0),"")</f>
        <v>Latis</v>
      </c>
    </row>
    <row r="3" spans="1:13" ht="15" customHeight="1">
      <c r="A3" s="19"/>
      <c r="B3" s="63" t="str">
        <f>IFERROR(VLOOKUP(D3,DB!A:K,11,0),"")</f>
        <v/>
      </c>
      <c r="C3" s="18"/>
      <c r="D3" s="18"/>
      <c r="E3" s="18"/>
      <c r="F3" s="20"/>
      <c r="G3" s="21">
        <f t="shared" ca="1" si="0"/>
        <v>45954.669560185182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45954.669560185182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45954.669560185182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45954.669560185182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45954.669560185182</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45954.669560185182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45954.669560185182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45954.669560185182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45954.669560185182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45954.669560185182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45954.669560185182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45954.669560185182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45954.669560185182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45954.669560185182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45954.669560185182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45954.669560185182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45954.669560185182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45954.669560185182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45954.669560185182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45954.669560185182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45954.669560185182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45954.669560185182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45954.669560185182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45954.669560185182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45954.669560185182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45954.669560185182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45954.669560185182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45954.669560185182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45954.669560185182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45954.669560185182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45954.669560185182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45954.669560185182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45954.669560185182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45954.669560185182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45954.669560185182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45954.669560185182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45954.669560185182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45954.669560185182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45954.669560185182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45954.669560185182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45954.669560185182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45954.669560185182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45954.669560185182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45954.669560185182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45954.669560185182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45954.669560185182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45954.669560185182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45954.669560185182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45954.669560185182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45954.669560185182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45954.669560185182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45954.669560185182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45954.669560185182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45954.669560185182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45954.669560185182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45954.669560185182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45954.669560185182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45954.669560185182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45954.669560185182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45954.669560185182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45954.669560185182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45954.669560185182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45954.669560185182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45954.669560185182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45954.669560185182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45954.669560185182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45954.669560185182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45954.669560185182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45954.669560185182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45954.669560185182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45954.669560185182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45954.669560185182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45954.669560185182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45954.669560185182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45954.669560185182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45954.669560185182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45954.669560185182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45954.669560185182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45954.669560185182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45954.669560185182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45954.669560185182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45954.669560185182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45954.669560185182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45954.669560185182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45954.669560185182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45954.669560185182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45954.669560185182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45954.669560185182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45954.669560185182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45954.669560185182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45954.669560185182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45954.669560185182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45954.669560185182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45954.669560185182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45954.669560185182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45954.669560185182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45954.669560185182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45954.669560185182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45954.669560185182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45954.669560185182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45954.669560185182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45954.669560185182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45954.669560185182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45954.669560185182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45954.669560185182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45954.669560185182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45954.669560185182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45954.669560185182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45954.669560185182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45954.669560185182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45954.669560185182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45954.669560185182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45954.669560185182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45954.669560185182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45954.669560185182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45954.669560185182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45954.669560185182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45954.669560185182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45954.669560185182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45954.669560185182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45954.669560185182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45954.669560185182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45954.669560185182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45954.669560185182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45954.669560185182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45954.669560185182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45954.669560185182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45954.669560185182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45954.669560185182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45954.669560185182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45954.669560185182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45954.669560185182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45954.669560185182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45954.669560185182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45954.669560185182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45954.669560185182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45954.669560185182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45954.669560185182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45954.669560185182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45954.669560185182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45954.669560185182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45954.669560185182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45954.669560185182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45954.669560185182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45954.669560185182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45954.669560185182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45954.669560185182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45954.669560185182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45954.669560185182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45954.669560185182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45954.669560185182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45954.669560185182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45954.669560185182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45954.669560185182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45954.669560185182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45954.669560185182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45954.669560185182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45954.669560185182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45954.669560185182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45954.669560185182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45954.669560185182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45954.669560185182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45954.669560185182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45954.669560185182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45954.669560185182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45954.669560185182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45954.669560185182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45954.669560185182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45954.669560185182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45954.669560185182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45954.669560185182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45954.669560185182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45954.669560185182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45954.669560185182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45954.669560185182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45954.669560185182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45954.669560185182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45954.669560185182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45954.669560185182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45954.669560185182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45954.669560185182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45954.669560185182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45954.669560185182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45954.669560185182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45954.669560185182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45954.669560185182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45954.669560185182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45954.669560185182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45954.669560185182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45954.669560185182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45954.669560185182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45954.669560185182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45954.669560185182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45954.669560185182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45954.669560185182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45954.669560185182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45954.669560185182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45954.669560185182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45954.669560185182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45954.669560185182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45954.669560185182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45954.669560185182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45954.669560185182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45954.669560185182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45954.669560185182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45954.669560185182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45954.669560185182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45954.669560185182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45954.669560185182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45954.669560185182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45954.669560185182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45954.669560185182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45954.669560185182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45954.669560185182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45954.669560185182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45954.669560185182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45954.669560185182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45954.669560185182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45954.669560185182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45954.669560185182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45954.669560185182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45954.669560185182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45954.669560185182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45954.669560185182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45954.669560185182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45954.669560185182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45954.669560185182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45954.669560185182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45954.669560185182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45954.669560185182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45954.669560185182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45954.669560185182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45954.669560185182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45954.669560185182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45954.669560185182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45954.669560185182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45954.669560185182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45954.669560185182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45954.669560185182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45954.669560185182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45954.669560185182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45954.669560185182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45954.669560185182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45954.669560185182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45954.669560185182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45954.669560185182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45954.669560185182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45954.669560185182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45954.669560185182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45954.669560185182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45954.669560185182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45954.669560185182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45954.669560185182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45954.669560185182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45954.669560185182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45954.669560185182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45954.669560185182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45954.669560185182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45954.669560185182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45954.669560185182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45954.669560185182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45954.669560185182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45954.669560185182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45954.669560185182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45954.669560185182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45954.669560185182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45954.669560185182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45954.669560185182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45954.669560185182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45954.669560185182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45954.669560185182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45954.669560185182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45954.669560185182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45954.669560185182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45954.669560185182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45954.669560185182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45954.669560185182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45954.669560185182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45954.669560185182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45954.669560185182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45954.669560185182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45954.669560185182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45954.669560185182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45954.669560185182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45954.669560185182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45954.669560185182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45954.669560185182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45954.669560185182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45954.669560185182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45954.669560185182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45954.669560185182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45954.669560185182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45954.669560185182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45954.669560185182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45954.669560185182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45954.669560185182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45954.669560185182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45954.669560185182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45954.669560185182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45954.669560185182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45954.669560185182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45954.669560185182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45954.669560185182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45954.669560185182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45954.669560185182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45954.669560185182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45954.669560185182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45954.669560185182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45954.669560185182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45954.669560185182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45954.669560185182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45954.669560185182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45954.669560185182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45954.669560185182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45954.669560185182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45954.669560185182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45954.669560185182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45954.669560185182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45954.669560185182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45954.669560185182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45954.669560185182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45954.669560185182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45954.669560185182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45954.669560185182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45954.669560185182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45954.669560185182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45954.669560185182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45954.669560185182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45954.669560185182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45954.669560185182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45954.669560185182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45954.669560185182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45954.669560185182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45954.669560185182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45954.669560185182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45954.669560185182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45954.669560185182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45954.669560185182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45954.669560185182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45954.669560185182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45954.669560185182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45954.669560185182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45954.669560185182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45954.669560185182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45954.669560185182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45954.669560185182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45954.669560185182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45954.669560185182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45954.669560185182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45954.669560185182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45954.669560185182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45954.669560185182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45954.669560185182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45954.669560185182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45954.669560185182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45954.669560185182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45954.669560185182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45954.669560185182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45954.669560185182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45954.669560185182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45954.669560185182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45954.669560185182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45954.669560185182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45954.669560185182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45954.669560185182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45954.669560185182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45954.669560185182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45954.669560185182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45954.669560185182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45954.669560185182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45954.669560185182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45954.669560185182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45954.669560185182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45954.669560185182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45954.669560185182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45954.669560185182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45954.669560185182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45954.669560185182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45954.669560185182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45954.669560185182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45954.669560185182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45954.669560185182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45954.669560185182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45954.669560185182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45954.669560185182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45954.669560185182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45954.669560185182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45954.669560185182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45954.669560185182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45954.669560185182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45954.669560185182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45954.669560185182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45954.669560185182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45954.669560185182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45954.669560185182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45954.669560185182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45954.669560185182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45954.669560185182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45954.669560185182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45954.669560185182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45954.669560185182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45954.669560185182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45954.669560185182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45954.669560185182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45954.669560185182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45954.669560185182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45954.669560185182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45954.669560185182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45954.669560185182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45954.669560185182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45954.669560185182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45954.669560185182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45954.669560185182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45954.669560185182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45954.669560185182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45954.669560185182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45954.669560185182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45954.669560185182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45954.669560185182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45954.669560185182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45954.669560185182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45954.669560185182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45954.669560185182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45954.669560185182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45954.669560185182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45954.669560185182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45954.669560185182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45954.669560185182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45954.669560185182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45954.669560185182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45954.669560185182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45954.669560185182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45954.669560185182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45954.669560185182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45954.669560185182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45954.669560185182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45954.669560185182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45954.669560185182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45954.669560185182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45954.669560185182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45954.669560185182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45954.669560185182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45954.669560185182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45954.669560185182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45954.669560185182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45954.669560185182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45954.669560185182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45954.669560185182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45954.669560185182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45954.669560185182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45954.669560185182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45954.669560185182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45954.669560185182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45954.669560185182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45954.669560185182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45954.669560185182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45954.669560185182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45954.669560185182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45954.669560185182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45954.669560185182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45954.669560185182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45954.669560185182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45954.669560185182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45954.669560185182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45954.669560185182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45954.669560185182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45954.669560185182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45954.669560185182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45954.669560185182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45954.669560185182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45954.669560185182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45954.669560185182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45954.669560185182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45954.669560185182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45954.669560185182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45954.669560185182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45954.669560185182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45954.669560185182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45954.669560185182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45954.669560185182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45954.669560185182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45954.669560185182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45954.669560185182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45954.669560185182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45954.669560185182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45954.669560185182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45954.669560185182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45954.669560185182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45954.669560185182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45954.669560185182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45954.669560185182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45954.669560185182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45954.669560185182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45954.669560185182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45954.669560185182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45954.669560185182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45954.669560185182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45954.669560185182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45954.669560185182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45954.669560185182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45954.669560185182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45954.669560185182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45954.669560185182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45954.669560185182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45954.669560185182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45954.669560185182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45954.669560185182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45954.669560185182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45954.669560185182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45954.669560185182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45954.669560185182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45954.669560185182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45954.669560185182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45954.669560185182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45954.669560185182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45954.669560185182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45954.669560185182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45954.669560185182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45954.669560185182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45954.669560185182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45954.669560185182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45954.669560185182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45954.669560185182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45954.669560185182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45954.669560185182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45954.669560185182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45954.669560185182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45954.669560185182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45954.669560185182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45954.669560185182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45954.669560185182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45954.669560185182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45954.669560185182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45954.669560185182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45954.669560185182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45954.669560185182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45954.669560185182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45954.669560185182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45954.669560185182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45954.669560185182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45954.669560185182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45954.669560185182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45954.669560185182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45954.669560185182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45954.669560185182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45954.669560185182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45954.669560185182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45954.669560185182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45954.669560185182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45954.669560185182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45954.669560185182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45954.669560185182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45954.669560185182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45954.669560185182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45954.669560185182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45954.669560185182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45954.669560185182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45954.669560185182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45954.669560185182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45954.669560185182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45954.669560185182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45954.669560185182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45954.669560185182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45954.669560185182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45954.669560185182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45954.669560185182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45954.669560185182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45954.669560185182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45954.669560185182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45954.669560185182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45954.669560185182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45954.669560185182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45954.669560185182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45954.669560185182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45954.669560185182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45954.669560185182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45954.669560185182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45954.669560185182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45954.669560185182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45954.669560185182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45954.669560185182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45954.669560185182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45954.669560185182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45954.669560185182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45954.669560185182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45954.669560185182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45954.669560185182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45954.669560185182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45954.669560185182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45954.669560185182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45954.669560185182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45954.669560185182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45954.669560185182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45954.669560185182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45954.669560185182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45954.669560185182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45954.669560185182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45954.669560185182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45954.669560185182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45954.669560185182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45954.669560185182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45954.669560185182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45954.669560185182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45954.669560185182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45954.669560185182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45954.669560185182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45954.669560185182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45954.669560185182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45954.669560185182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45954.669560185182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45954.669560185182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45954.669560185182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45954.669560185182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45954.669560185182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45954.669560185182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45954.669560185182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45954.669560185182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45954.669560185182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45954.669560185182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45954.669560185182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45954.669560185182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45954.669560185182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45954.669560185182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45954.669560185182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45954.669560185182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45954.669560185182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45954.669560185182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45954.669560185182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45954.669560185182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45954.669560185182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45954.669560185182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45954.669560185182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45954.669560185182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45954.669560185182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45954.669560185182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45954.669560185182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45954.669560185182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45954.669560185182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45954.669560185182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45954.669560185182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45954.669560185182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45954.669560185182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45954.669560185182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45954.669560185182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45954.669560185182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45954.669560185182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45954.669560185182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45954.669560185182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45954.669560185182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45954.669560185182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45954.669560185182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45954.669560185182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45954.669560185182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45954.669560185182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45954.669560185182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45954.669560185182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45954.669560185182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45954.669560185182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45954.669560185182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45954.669560185182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45954.669560185182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45954.669560185182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45954.669560185182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45954.669560185182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45954.669560185182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45954.669560185182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45954.669560185182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45954.669560185182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45954.669560185182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45954.669560185182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45954.669560185182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45954.669560185182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45954.669560185182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45954.669560185182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45954.669560185182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45954.669560185182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45954.669560185182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45954.669560185182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45954.669560185182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45954.669560185182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45954.669560185182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45954.669560185182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45954.669560185182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45954.669560185182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45954.669560185182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45954.669560185182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45954.669560185182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45954.669560185182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45954.669560185182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45954.669560185182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45954.669560185182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45954.669560185182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45954.669560185182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45954.669560185182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45954.669560185182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45954.669560185182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45954.669560185182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45954.669560185182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45954.669560185182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45954.669560185182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45954.669560185182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45954.669560185182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45954.669560185182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45954.669560185182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45954.669560185182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45954.669560185182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45954.669560185182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45954.669560185182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45954.669560185182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45954.669560185182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45954.669560185182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45954.669560185182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45954.669560185182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45954.669560185182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45954.669560185182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45954.669560185182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45954.669560185182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45954.669560185182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45954.669560185182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45954.669560185182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45954.669560185182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45954.669560185182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45954.669560185182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45954.669560185182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45954.669560185182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45954.669560185182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45954.669560185182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45954.669560185182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45954.669560185182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45954.669560185182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45954.669560185182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45954.669560185182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45954.669560185182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45954.669560185182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45954.669560185182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45954.669560185182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45954.669560185182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45954.669560185182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45954.669560185182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45954.669560185182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45954.669560185182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45954.669560185182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45954.669560185182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45954.669560185182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45954.669560185182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45954.669560185182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45954.669560185182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45954.669560185182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45954.669560185182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45954.669560185182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45954.669560185182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45954.669560185182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45954.669560185182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45954.669560185182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45954.669560185182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45954.669560185182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45954.669560185182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45954.669560185182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45954.669560185182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45954.669560185182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45954.669560185182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45954.669560185182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45954.669560185182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45954.669560185182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45954.669560185182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45954.669560185182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45954.669560185182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45954.669560185182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45954.669560185182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45954.669560185182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45954.669560185182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45954.669560185182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45954.669560185182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45954.669560185182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45954.669560185182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45954.669560185182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45954.669560185182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45954.669560185182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45954.669560185182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45954.669560185182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45954.669560185182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45954.669560185182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45954.669560185182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45954.669560185182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45954.669560185182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45954.669560185182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45954.669560185182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45954.669560185182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45954.669560185182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45954.669560185182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45954.669560185182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45954.669560185182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45954.669560185182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45954.669560185182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45954.669560185182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45954.669560185182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45954.669560185182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45954.669560185182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45954.669560185182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45954.669560185182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45954.669560185182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45954.669560185182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45954.669560185182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45954.669560185182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45954.669560185182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45954.669560185182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45954.669560185182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45954.669560185182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45954.669560185182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45954.669560185182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45954.669560185182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45954.669560185182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45954.669560185182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45954.669560185182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45954.669560185182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45954.669560185182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45954.669560185182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45954.669560185182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45954.669560185182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45954.669560185182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45954.669560185182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45954.669560185182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45954.669560185182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45954.669560185182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45954.669560185182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45954.669560185182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45954.669560185182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45954.669560185182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45954.669560185182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45954.669560185182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45954.669560185182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45954.669560185182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45954.669560185182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45954.669560185182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45954.669560185182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45954.669560185182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45954.669560185182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45954.669560185182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45954.669560185182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45954.669560185182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45954.669560185182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45954.669560185182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45954.669560185182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45954.669560185182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45954.669560185182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45954.669560185182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45954.669560185182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45954.669560185182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45954.669560185182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45954.669560185182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45954.669560185182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45954.669560185182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45954.669560185182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45954.669560185182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45954.669560185182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45954.669560185182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45954.669560185182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45954.669560185182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45954.669560185182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45954.669560185182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45954.669560185182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45954.669560185182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45954.669560185182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45954.669560185182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45954.669560185182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45954.669560185182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45954.669560185182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45954.669560185182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45954.669560185182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45954.669560185182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45954.669560185182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45954.669560185182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45954.669560185182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45954.669560185182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45954.669560185182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45954.669560185182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45954.669560185182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45954.669560185182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45954.669560185182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45954.669560185182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45954.669560185182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45954.669560185182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45954.669560185182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45954.669560185182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45954.669560185182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45954.669560185182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45954.669560185182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45954.669560185182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45954.669560185182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45954.669560185182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45954.669560185182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45954.669560185182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45954.669560185182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45954.669560185182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45954.669560185182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45954.669560185182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45954.669560185182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45954.669560185182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45954.669560185182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45954.669560185182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45954.669560185182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45954.669560185182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45954.669560185182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45954.669560185182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45954.669560185182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45954.669560185182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45954.669560185182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45954.669560185182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45954.669560185182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45954.669560185182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45954.669560185182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45954.669560185182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45954.669560185182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45954.669560185182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45954.669560185182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45954.669560185182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45954.669560185182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45954.669560185182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45954.669560185182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45954.669560185182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45954.669560185182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45954.669560185182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45954.669560185182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45954.669560185182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45954.669560185182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45954.669560185182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45954.669560185182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45954.669560185182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45954.669560185182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45954.669560185182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45954.669560185182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45954.669560185182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45954.669560185182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45954.669560185182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45954.669560185182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45954.669560185182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45954.669560185182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45954.669560185182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45954.669560185182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45954.669560185182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45954.669560185182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45954.669560185182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45954.669560185182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45954.669560185182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45954.669560185182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45954.669560185182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45954.669560185182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45954.669560185182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45954.669560185182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45954.669560185182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45954.669560185182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45954.669560185182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45954.669560185182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45954.669560185182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45954.669560185182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45954.669560185182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45954.669560185182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45954.669560185182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45954.669560185182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45954.669560185182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45954.669560185182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45954.669560185182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45954.669560185182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45954.669560185182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45954.669560185182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45954.669560185182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45954.669560185182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45954.669560185182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45954.669560185182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45954.669560185182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45954.669560185182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45954.669560185182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45954.669560185182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45954.669560185182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45954.669560185182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45954.669560185182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45954.669560185182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45954.669560185182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45954.669560185182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45954.669560185182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45954.669560185182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45954.669560185182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45954.669560185182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45954.669560185182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45954.669560185182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45954.669560185182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45954.669560185182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45954.669560185182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45954.669560185182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45954.669560185182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45954.669560185182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45954.669560185182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45954.669560185182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45954.669560185182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45954.669560185182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45954.669560185182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45954.669560185182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45954.669560185182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45954.669560185182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45954.669560185182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45954.669560185182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45954.669560185182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45954.669560185182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45954.669560185182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45954.669560185182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45954.669560185182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45954.669560185182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45954.669560185182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45954.669560185182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45954.669560185182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45954.669560185182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45954.669560185182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45954.669560185182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45954.669560185182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45954.669560185182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45954.669560185182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45954.669560185182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45954.669560185182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45954.669560185182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45954.669560185182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45954.669560185182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45954.669560185182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45954.669560185182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45954.669560185182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45954.669560185182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45954.669560185182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45954.669560185182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45954.669560185182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45954.669560185182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45954.669560185182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45954.669560185182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45954.669560185182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45954.669560185182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45954.669560185182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45954.669560185182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45954.669560185182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45954.669560185182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45954.669560185182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45954.669560185182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45954.669560185182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45954.669560185182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45954.669560185182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45954.669560185182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45954.669560185182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45954.669560185182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45954.669560185182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45954.669560185182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45954.669560185182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45954.669560185182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45954.669560185182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45954.669560185182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45954.669560185182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45954.669560185182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45954.669560185182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45954.669560185182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45954.669560185182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45954.669560185182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45954.669560185182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45954.669560185182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45954.669560185182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45954.669560185182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45954.669560185182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45954.669560185182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45954.669560185182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45954.669560185182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45954.669560185182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45954.669560185182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45954.669560185182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45954.669560185182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45954.669560185182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45954.669560185182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45954.669560185182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45954.669560185182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45954.669560185182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45954.669560185182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45954.669560185182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45954.669560185182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45954.669560185182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45954.669560185182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45954.669560185182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45954.669560185182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45954.669560185182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45954.669560185182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45954.669560185182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45954.669560185182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45954.669560185182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45954.669560185182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45954.669560185182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45954.669560185182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45954.669560185182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45954.669560185182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45954.669560185182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45954.669560185182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45954.669560185182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45954.669560185182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45954.669560185182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45954.669560185182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45954.669560185182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45954.669560185182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45954.669560185182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45954.669560185182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45954.669560185182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45954.669560185182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45954.669560185182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45954.669560185182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45954.669560185182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45954.669560185182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45954.669560185182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45954.669560185182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45954.669560185182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45954.669560185182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45954.669560185182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45954.669560185182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45954.669560185182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45954.669560185182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45954.669560185182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45954.669560185182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45954.669560185182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45954.669560185182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45954.669560185182</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45954.669560185182</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45954.669560185182</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6"/>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251.1888425925863</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1.0348379629576812</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0.84942129629052943</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1</v>
      </c>
      <c r="D5" s="122" t="s">
        <v>37641</v>
      </c>
      <c r="E5" s="123" t="s">
        <v>38998</v>
      </c>
      <c r="F5" s="124">
        <v>45954.6559375</v>
      </c>
      <c r="G5" s="125">
        <f ca="1">IFERROR(NOW()-F5,"")</f>
        <v>1.3622685182781424E-2</v>
      </c>
      <c r="H5" s="124">
        <v>45954.623298611114</v>
      </c>
      <c r="I5" s="120" t="str">
        <f>IFERROR(VLOOKUP(D5,DB!A:F,6,0),"")</f>
        <v>SCECO</v>
      </c>
      <c r="J5" s="120" t="str">
        <f>IFERROR(VLOOKUP(D5,DB!A:G,7,0),"")</f>
        <v>Dead</v>
      </c>
      <c r="K5" s="126" t="s">
        <v>39096</v>
      </c>
      <c r="L5" s="122" t="str">
        <f>IFERROR(VLOOKUP(D5,DB!A:I,9,0),"")</f>
        <v>Latis</v>
      </c>
    </row>
    <row r="6" spans="1:16" ht="15" customHeight="1">
      <c r="A6" s="120"/>
      <c r="B6" s="120" t="str">
        <f>IFERROR(VLOOKUP(#REF!,DB!A:K,11,0),"")</f>
        <v/>
      </c>
      <c r="C6" s="121"/>
      <c r="D6" s="122"/>
      <c r="E6" s="123"/>
      <c r="F6" s="124"/>
      <c r="G6" s="125">
        <f ca="1">IFERROR(NOW()-F6,"")</f>
        <v>45954.669560185182</v>
      </c>
      <c r="H6" s="124"/>
      <c r="I6" s="120" t="str">
        <f>IFERROR(VLOOKUP(#REF!,DB!A:F,6,0),"")</f>
        <v/>
      </c>
      <c r="J6" s="120" t="str">
        <f>IFERROR(VLOOKUP(#REF!,DB!A:G,7,0),"")</f>
        <v/>
      </c>
      <c r="K6" s="126"/>
      <c r="L6" s="122" t="str">
        <f>IFERROR(VLOOKUP(#REF!,DB!A:I,9,0),"")</f>
        <v/>
      </c>
    </row>
    <row r="7" spans="1:16" ht="15" customHeight="1">
      <c r="A7" s="120"/>
      <c r="B7" s="120" t="str">
        <f>IFERROR(VLOOKUP(D7,DB!A:K,11,0),"")</f>
        <v/>
      </c>
      <c r="C7" s="121"/>
      <c r="D7" s="122"/>
      <c r="E7" s="123"/>
      <c r="F7" s="124"/>
      <c r="G7" s="125">
        <f ca="1">IFERROR(NOW()-F7,"")</f>
        <v>45954.669560185182</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45954.669560185182</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45954.669560185182</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123"/>
      <c r="F10" s="124"/>
      <c r="G10" s="125">
        <f ca="1">IFERROR(NOW()-F10,"")</f>
        <v>45954.669560185182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123"/>
      <c r="F11" s="124"/>
      <c r="G11" s="125">
        <f ca="1">IFERROR(NOW()-F11,"")</f>
        <v>45954.669560185182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45954.669560185182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45954.669560185182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45954.669560185182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45954.669560185182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45954.669560185182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45954.669560185182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45954.669560185182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45954.669560185182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45954.669560185182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2"/>
      <c r="E21" s="123"/>
      <c r="F21" s="124"/>
      <c r="G21" s="125">
        <f ca="1">IFERROR(NOW()-F21,"")</f>
        <v>45954.669560185182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45954.669560185182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45954.669560185182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c r="E24" s="123"/>
      <c r="F24" s="124"/>
      <c r="G24" s="125">
        <f ca="1">IFERROR(NOW()-F24,"")</f>
        <v>45954.669560185182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45954.669560185182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45954.669560185182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45954.669560185182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45954.669560185182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45954.669560185182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45954.669560185182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45954.669560185182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45954.669560185182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45954.669560185182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45954.669560185182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45954.669560185182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45954.669560185182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45954.669560185182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45954.669560185182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45954.669560185182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45954.669560185182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45954.669560185182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45954.669560185182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45954.669560185182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45954.669560185182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45954.669560185182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45954.669560185182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45954.669560185182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45954.669560185182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45954.669560185182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45954.669560185182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45954.669560185182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45954.669560185182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45954.669560185182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45954.669560185182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45954.669560185182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45954.669560185182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45954.669560185182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45954.669560185182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45954.669560185182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45954.669560185182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45954.669560185182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45954.669560185182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45954.669560185182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45954.669560185182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45954.669560185182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45954.669560185182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45954.669560185182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45954.669560185182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45954.669560185182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45954.669560185182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45954.669560185182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45954.669560185182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45954.669560185182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45954.669560185182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45954.669560185182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45954.669560185182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45954.669560185182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45954.669560185182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45954.669560185182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45954.669560185182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45954.669560185182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45954.669560185182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45954.669560185182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45954.669560185182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45954.669560185182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45954.669560185182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45954.669560185182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45954.669560185182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45954.669560185182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45954.669560185182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45954.669560185182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45954.669560185182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45954.669560185182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45954.669560185182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45954.669560185182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45954.669560185182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45954.669560185182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45954.669560185182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45954.669560185182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45954.669560185182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45954.669560185182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45954.669560185182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45954.669560185182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45954.669560185182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45954.669560185182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45954.669560185182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45954.669560185182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45954.669560185182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45954.669560185182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45954.669560185182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45954.669560185182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45954.669560185182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45954.669560185182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45954.669560185182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45954.669560185182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45954.669560185182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45954.669560185182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45954.669560185182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45954.669560185182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45954.669560185182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45954.669560185182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45954.669560185182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45954.669560185182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45954.669560185182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45954.669560185182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45954.669560185182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45954.669560185182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45954.669560185182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45954.669560185182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45954.669560185182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45954.669560185182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45954.669560185182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45954.669560185182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45954.669560185182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45954.669560185182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45954.669560185182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45954.669560185182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45954.669560185182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45954.669560185182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45954.669560185182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45954.669560185182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45954.669560185182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45954.669560185182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45954.669560185182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45954.669560185182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45954.669560185182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45954.669560185182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45954.669560185182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45954.669560185182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45954.669560185182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45954.669560185182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45954.669560185182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45954.669560185182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45954.669560185182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45954.669560185182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45954.669560185182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45954.669560185182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45954.669560185182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45954.669560185182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45954.669560185182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45954.669560185182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45954.669560185182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45954.669560185182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45954.669560185182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45954.669560185182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45954.669560185182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45954.669560185182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45954.669560185182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45954.669560185182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45954.669560185182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45954.669560185182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45954.669560185182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45954.669560185182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45954.669560185182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45954.669560185182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45954.669560185182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45954.669560185182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45954.669560185182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45954.669560185182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45954.669560185182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45954.669560185182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45954.669560185182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45954.669560185182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45954.669560185182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45954.669560185182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45954.669560185182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45954.669560185182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45954.669560185182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45954.669560185182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45954.669560185182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45954.669560185182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45954.669560185182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45954.669560185182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45954.669560185182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45954.669560185182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45954.669560185182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45954.669560185182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45954.669560185182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45954.669560185182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45954.669560185182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45954.669560185182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45954.669560185182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45954.669560185182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45954.669560185182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45954.669560185182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45954.669560185182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45954.669560185182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45954.669560185182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45954.669560185182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45954.669560185182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45954.669560185182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45954.669560185182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45954.669560185182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45954.669560185182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45954.669560185182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45954.669560185182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45954.669560185182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45954.669560185182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45954.669560185182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45954.669560185182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45954.669560185182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45954.669560185182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45954.669560185182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45954.669560185182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45954.669560185182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45954.669560185182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45954.669560185182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45954.669560185182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45954.669560185182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45954.669560185182</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45954.669560185182</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45954.669560185182</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45954.669560185182</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45954.669560185182</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45954.669560185182</v>
      </c>
      <c r="H235" s="124"/>
      <c r="I235" s="120" t="str">
        <f>IFERROR(VLOOKUP(D235,DB!A:F,6,0),"")</f>
        <v/>
      </c>
      <c r="J235" s="120" t="str">
        <f>IFERROR(VLOOKUP(D235,DB!A:G,7,0),"")</f>
        <v/>
      </c>
      <c r="K235" s="126"/>
      <c r="L235" s="122" t="str">
        <f>IFERROR(VLOOKUP(D235,DB!A:I,9,0),"")</f>
        <v/>
      </c>
    </row>
    <row r="236" spans="1:12" ht="15" customHeight="1">
      <c r="A236" s="127"/>
      <c r="B236" s="127" t="str">
        <f>IFERROR(VLOOKUP(D236,DB!A:K,11,0),"")</f>
        <v/>
      </c>
      <c r="C236" s="128"/>
      <c r="D236" s="129"/>
      <c r="E236" s="130"/>
      <c r="F236" s="131"/>
      <c r="G236" s="132">
        <f ca="1">IFERROR(NOW()-F236,"")</f>
        <v>45954.669560185182</v>
      </c>
      <c r="H236" s="131"/>
      <c r="I236" s="127" t="str">
        <f>IFERROR(VLOOKUP(D236,DB!A:F,6,0),"")</f>
        <v/>
      </c>
      <c r="J236" s="127" t="str">
        <f>IFERROR(VLOOKUP(D236,DB!A:G,7,0),"")</f>
        <v/>
      </c>
      <c r="K236" s="133"/>
      <c r="L236" s="129" t="str">
        <f>IFERROR(VLOOKUP(D236,DB!A:I,9,0),"")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62.837499999994179</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28.480682870365854</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6.0084490740700858</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0.2199189814782585</v>
      </c>
      <c r="H5" s="154">
        <v>45954.369560185187</v>
      </c>
      <c r="I5" s="153" t="str">
        <f>IFERROR(VLOOKUP(D5,DB!A:F,6,0),"")</f>
        <v>SCECO</v>
      </c>
      <c r="J5" s="153" t="str">
        <f>IFERROR(VLOOKUP(D5,DB!A:G,7,0),"")</f>
        <v>Good</v>
      </c>
      <c r="K5" s="153" t="s">
        <v>39104</v>
      </c>
      <c r="L5" s="153" t="str">
        <f>IFERROR(VLOOKUP(D5,DB!A:I,9,0),"")</f>
        <v>Latis</v>
      </c>
    </row>
    <row r="6" spans="1:13" ht="15">
      <c r="A6" s="153"/>
      <c r="B6" s="153" t="str">
        <f>IFERROR(VLOOKUP(D6,DB!A:K,11,0),"")</f>
        <v/>
      </c>
      <c r="C6" s="153"/>
      <c r="D6" s="153"/>
      <c r="E6" s="153"/>
      <c r="F6" s="154"/>
      <c r="G6" s="155">
        <f ca="1">IFERROR(NOW()-F6,"")</f>
        <v>45954.669560185182</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45954.669560185182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45954.669560185182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45954.669560185182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45954.669560185182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45954.669560185182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45954.669560185182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45954.669560185182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45954.669560185182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45954.669560185182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45954.669560185182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45954.669560185182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45954.669560185182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45954.669560185182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45954.669560185182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45954.669560185182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45954.669560185182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45954.669560185182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45954.669560185182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45954.669560185182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45954.669560185182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45954.669560185182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45954.669560185182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45954.669560185182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45954.669560185182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45954.669560185182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45954.669560185182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45954.669560185182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45954.669560185182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45954.669560185182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45954.669560185182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45954.669560185182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45954.669560185182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45954.669560185182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45954.669560185182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45954.669560185182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45954.669560185182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45954.669560185182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45954.669560185182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45954.669560185182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45954.669560185182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45954.669560185182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45954.669560185182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45954.669560185182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45954.669560185182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45954.669560185182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45954.669560185182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45954.669560185182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45954.669560185182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45954.669560185182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45954.669560185182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45954.669560185182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45954.669560185182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45954.669560185182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45954.669560185182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45954.669560185182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45954.669560185182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45954.669560185182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45954.669560185182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45954.669560185182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45954.669560185182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45954.669560185182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45954.669560185182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45954.669560185182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45954.669560185182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45954.669560185182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45954.669560185182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45954.669560185182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45954.669560185182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45954.669560185182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45954.669560185182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45954.669560185182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45954.669560185182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45954.669560185182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45954.669560185182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45954.669560185182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45954.669560185182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45954.669560185182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45954.669560185182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45954.669560185182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45954.669560185182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45954.669560185182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45954.669560185182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45954.669560185182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45954.669560185182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45954.669560185182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45954.669560185182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45954.669560185182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45954.669560185182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45954.669560185182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45954.669560185182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45954.669560185182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45954.669560185182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45954.669560185182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45954.669560185182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45954.669560185182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45954.669560185182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45954.669560185182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45954.669560185182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45954.669560185182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45954.669560185182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45954.669560185182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45954.669560185182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45954.669560185182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45954.669560185182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45954.669560185182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45954.669560185182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45954.669560185182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45954.669560185182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45954.669560185182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45954.669560185182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45954.669560185182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45954.669560185182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45954.669560185182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45954.669560185182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45954.669560185182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45954.669560185182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45954.669560185182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45954.669560185182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45954.669560185182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45954.669560185182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45954.669560185182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45954.669560185182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45954.669560185182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45954.669560185182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45954.669560185182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45954.669560185182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45954.669560185182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45954.669560185182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45954.669560185182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45954.669560185182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45954.669560185182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45954.669560185182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45954.669560185182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45954.669560185182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45954.669560185182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45954.669560185182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45954.669560185182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45954.669560185182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45954.669560185182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45954.669560185182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45954.669560185182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45954.669560185182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45954.669560185182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45954.669560185182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45954.669560185182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45954.669560185182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45954.669560185182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45954.669560185182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45954.669560185182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45954.669560185182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45954.669560185182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45954.669560185182</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45954.669560185182</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45954.669560185182</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45954.669560185182</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45954.669560185182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45954.669560185182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45954.669560185182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45954.669560185182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45954.669560185182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45954.669560185182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45954.669560185182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45954.669560185182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45954.669560185182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45954.669560185182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45954.669560185182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45954.669560185182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45954.669560185182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45954.669560185182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45954.669560185182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45954.669560185182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45954.669560185182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45954.669560185182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45954.669560185182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45954.669560185182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45954.669560185182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45954.669560185182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45954.669560185182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45954.669560185182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45954.669560185182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45954.669560185182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45954.669560185182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45954.669560185182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45954.669560185182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45954.669560185182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45954.669560185182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45954.669560185182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45954.669560185182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45954.669560185182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45954.669560185182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45954.669560185182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45954.669560185182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45954.669560185182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45954.669560185182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45954.669560185182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45954.669560185182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45954.669560185182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45954.669560185182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45954.669560185182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45954.669560185182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45954.669560185182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45954.669560185182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45954.669560185182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45954.669560185182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45954.669560185182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45954.669560185182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45954.669560185182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45954.669560185182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45954.669560185182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45954.669560185182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45954.669560185182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45954.669560185182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45954.669560185182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45954.669560185182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45954.669560185182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45954.669560185182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45954.669560185182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45954.669560185182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45954.669560185182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45954.669560185182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45954.669560185182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45954.669560185182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45954.669560185182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45954.669560185182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45954.669560185182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45954.669560185182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45954.669560185182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45954.669560185182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45954.669560185182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45954.669560185182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45954.669560185182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45954.669560185182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45954.669560185182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45954.669560185182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45954.669560185182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45954.669560185182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45954.669560185182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45954.669560185182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45954.669560185182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45954.669560185182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45954.669560185182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45954.669560185182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45954.669560185182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45954.669560185182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45954.669560185182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45954.669560185182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45954.669560185182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45954.669560185182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45954.669560185182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45954.669560185182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45954.669560185182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45954.669560185182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45954.669560185182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45954.669560185182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45954.669560185182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45954.669560185182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45954.669560185182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45954.669560185182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45954.669560185182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45954.669560185182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45954.669560185182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45954.669560185182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45954.669560185182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45954.669560185182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45954.669560185182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45954.669560185182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45954.669560185182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45954.669560185182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45954.669560185182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45954.669560185182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45954.669560185182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45954.669560185182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45954.669560185182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45954.669560185182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45954.669560185182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45954.669560185182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45954.669560185182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45954.669560185182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45954.669560185182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45954.669560185182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45954.669560185182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45954.669560185182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45954.669560185182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45954.669560185182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45954.669560185182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45954.669560185182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45954.669560185182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45954.669560185182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45954.669560185182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45954.669560185182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45954.669560185182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45954.669560185182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45954.669560185182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45954.669560185182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45954.669560185182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45954.669560185182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45954.669560185182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45954.669560185182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45954.669560185182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45954.669560185182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45954.669560185182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45954.669560185182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45954.669560185182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45954.669560185182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45954.669560185182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45954.669560185182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45954.669560185182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45954.669560185182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45954.669560185182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45954.669560185182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45954.669560185182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45954.669560185182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45954.669560185182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45954.669560185182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45954.669560185182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45954.669560185182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45954.669560185182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45954.669560185182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45954.669560185182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45954.669560185182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45954.669560185182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45954.669560185182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45954.669560185182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45954.669560185182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45954.669560185182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45954.669560185182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45954.669560185182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45954.669560185182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45954.669560185182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45954.669560185182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45954.669560185182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45954.669560185182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45954.669560185182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45954.669560185182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45954.669560185182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45954.669560185182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45954.669560185182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45954.669560185182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45954.669560185182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45954.669560185182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45954.669560185182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45954.669560185182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45954.669560185182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45954.669560185182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45954.669560185182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45954.669560185182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45954.669560185182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45954.669560185182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45954.669560185182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45954.669560185182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45954.669560185182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45954.669560185182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45954.669560185182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45954.669560185182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45954.669560185182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45954.669560185182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45954.669560185182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45954.669560185182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45954.669560185182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45954.669560185182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45954.669560185182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45954.669560185182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45954.669560185182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45954.669560185182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45954.669560185182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45954.669560185182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45954.669560185182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45954.669560185182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45954.669560185182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45954.669560185182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45954.669560185182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45954.669560185182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45954.669560185182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45954.669560185182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45954.669560185182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45954.669560185182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45954.669560185182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45954.669560185182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45954.669560185182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45954.669560185182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45954.669560185182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45954.669560185182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45954.669560185182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45954.669560185182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45954.669560185182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45954.669560185182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45954.669560185182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45954.669560185182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45954.669560185182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45954.669560185182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45954.669560185182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45954.669560185182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45954.669560185182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45954.669560185182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45954.669560185182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45954.669560185182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45954.669560185182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45954.669560185182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45954.669560185182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45954.669560185182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45954.669560185182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45954.669560185182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45954.669560185182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45954.669560185182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45954.669560185182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45954.669560185182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45954.669560185182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45954.669560185182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45954.669560185182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45954.669560185182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45954.669560185182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45954.669560185182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45954.669560185182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45954.669560185182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45954.669560185182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45954.669560185182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45954.669560185182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45954.669560185182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45954.669560185182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45954.669560185182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45954.669560185182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45954.669560185182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45954.669560185182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45954.669560185182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45954.669560185182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45954.669560185182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45954.669560185182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45954.669560185182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45954.669560185182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45954.669560185182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45954.669560185182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45954.669560185182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45954.669560185182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45954.669560185182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45954.669560185182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45954.669560185182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45954.669560185182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45954.669560185182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45954.669560185182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45954.669560185182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45954.669560185182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45954.669560185182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45954.669560185182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45954.669560185182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45954.669560185182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45954.669560185182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45954.669560185182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45954.669560185182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45954.669560185182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45954.669560185182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45954.669560185182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45954.669560185182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45954.669560185182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45954.669560185182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45954.669560185182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45954.669560185182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45954.669560185182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45954.669560185182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45954.669560185182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45954.669560185182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45954.669560185182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45954.669560185182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45954.669560185182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45954.669560185182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45954.669560185182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45954.669560185182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45954.669560185182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45954.669560185182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45954.669560185182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45954.669560185182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45954.669560185182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45954.669560185182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45954.669560185182</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45954.669560185182</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39105</v>
      </c>
      <c r="B2" s="104" t="str">
        <f>IFERROR(VLOOKUP(D2,DB!A:K,11,0),"")</f>
        <v>R6</v>
      </c>
      <c r="C2" s="106">
        <v>1</v>
      </c>
      <c r="D2" s="104" t="s">
        <v>32712</v>
      </c>
      <c r="E2" s="107" t="s">
        <v>38998</v>
      </c>
      <c r="F2" s="108">
        <v>45954.634247685186</v>
      </c>
      <c r="G2" s="77">
        <f ca="1">IFERROR(NOW()-F2,"-")</f>
        <v>3.531249999650754E-2</v>
      </c>
      <c r="H2" s="108">
        <v>45954.62840277778</v>
      </c>
      <c r="I2" s="104" t="str">
        <f>IFERROR(VLOOKUP(D2,DB!A:F,6,0),"")</f>
        <v>SCECO</v>
      </c>
      <c r="J2" s="103" t="str">
        <f>IFERROR(VLOOKUP(D2,DB!A:G,7,0),"")</f>
        <v>Dead</v>
      </c>
      <c r="K2" s="109" t="s">
        <v>39106</v>
      </c>
      <c r="L2" s="110" t="str">
        <f>IFERROR(VLOOKUP(D2,DB!A:I,9,0),"")</f>
        <v>Latis</v>
      </c>
    </row>
    <row r="3" spans="1:16383" ht="31.5" customHeight="1">
      <c r="A3" s="105"/>
      <c r="B3" s="104" t="str">
        <f>IFERROR(VLOOKUP(D3,DB!A:K,11,0),"")</f>
        <v/>
      </c>
      <c r="C3" s="106"/>
      <c r="D3" s="104"/>
      <c r="E3" s="107"/>
      <c r="F3" s="108"/>
      <c r="G3" s="77">
        <f ca="1">IFERROR(NOW()-F3,"-")</f>
        <v>45954.669560185182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45954.669560185182</v>
      </c>
      <c r="H4" s="108"/>
      <c r="I4" s="104" t="str">
        <f>IFERROR(VLOOKUP(D4,DB!A:F,6,0),"")</f>
        <v/>
      </c>
      <c r="J4" s="103" t="str">
        <f>IFERROR(VLOOKUP(D4,DB!A:G,7,0),"")</f>
        <v/>
      </c>
      <c r="K4" s="109"/>
      <c r="L4" s="110" t="str">
        <f>IFERROR(VLOOKUP(D4,DB!A:I,9,0),"")</f>
        <v/>
      </c>
    </row>
    <row r="5" spans="1:16383" ht="31.5" customHeight="1">
      <c r="A5" s="105"/>
      <c r="B5" s="104" t="str">
        <f>IFERROR(VLOOKUP(D5,DB!A:K,11,0),"")</f>
        <v/>
      </c>
      <c r="C5" s="106"/>
      <c r="D5"/>
      <c r="E5" s="107"/>
      <c r="F5" s="108"/>
      <c r="G5" s="77">
        <f ca="1">IFERROR(NOW()-F5,"-")</f>
        <v>45954.669560185182</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45954.669560185182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45954.669560185182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45954.669560185182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45954.669560185182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45954.669560185182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45954.669560185182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45954.669560185182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45954.669560185182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45954.669560185182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45954.669560185182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45954.669560185182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45954.669560185182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45954.669560185182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45954.669560185182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45954.669560185182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45954.669560185182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45954.669560185182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45954.669560185182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45954.669560185182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45954.669560185182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45954.669560185182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45954.669560185182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45954.669560185182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45954.669560185182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45954.669560185182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45954.669560185182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45954.669560185182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45954.669560185182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45954.669560185182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45954.669560185182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45954.669560185182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45954.669560185182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45954.669560185182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45954.669560185182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45954.669560185182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45954.669560185182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45954.669560185182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45954.669560185182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45954.669560185182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45954.669560185182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45954.669560185182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45954.669560185182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45954.669560185182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45954.669560185182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45954.669560185182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45954.669560185182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45954.669560185182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45954.669560185182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45954.669560185182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45954.669560185182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45954.669560185182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45954.669560185182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45954.669560185182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45954.669560185182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45954.669560185182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45954.669560185182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45954.669560185182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45954.669560185182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45954.669560185182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45954.669560185182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45954.669560185182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45954.669560185182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45954.669560185182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45954.669560185182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45954.669560185182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45954.669560185182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45954.669560185182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45954.669560185182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45954.669560185182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45954.669560185182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45954.669560185182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45954.669560185182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45954.669560185182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45954.669560185182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45954.669560185182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45954.669560185182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45954.669560185182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45954.669560185182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45954.669560185182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45954.669560185182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45954.669560185182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45954.669560185182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45954.669560185182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45954.669560185182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45954.669560185182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45954.669560185182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45954.669560185182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45954.669560185182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45954.669560185182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45954.669560185182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45954.669560185182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45954.669560185182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45954.669560185182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45954.669560185182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45954.669560185182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45954.669560185182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45954.669560185182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45954.669560185182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45954.669560185182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45954.669560185182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45954.669560185182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45954.669560185182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45954.669560185182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45954.669560185182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45954.669560185182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45954.669560185182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45954.669560185182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45954.669560185182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45954.669560185182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45954.669560185182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45954.669560185182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45954.669560185182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45954.669560185182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45954.669560185182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45954.669560185182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45954.669560185182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45954.669560185182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45954.669560185182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45954.669560185182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45954.669560185182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45954.669560185182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45954.669560185182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45954.669560185182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45954.669560185182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45954.669560185182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45954.669560185182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45954.669560185182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45954.669560185182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45954.669560185182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45954.669560185182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45954.669560185182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45954.669560185182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45954.669560185182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45954.669560185182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45954.669560185182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45954.669560185182</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45954.669560185182</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45954.669560185182</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45954.669560185182</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45954.669560185182</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45954.669560185182</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45954.669560185182</v>
      </c>
      <c r="H147" s="108"/>
      <c r="I147" s="104" t="str">
        <f>IFERROR(VLOOKUP(D147,DB!A:F,6,0),"")</f>
        <v/>
      </c>
      <c r="J147" s="103" t="str">
        <f>IFERROR(VLOOKUP(D147,DB!A:G,7,0),"")</f>
        <v/>
      </c>
      <c r="K147" s="109"/>
      <c r="L147" s="110" t="str">
        <f>IFERROR(VLOOKUP(D147,DB!A:I,9,0),"")</f>
        <v/>
      </c>
    </row>
  </sheetData>
  <dataValidations count="2">
    <dataValidation allowBlank="1" showInputMessage="1" showErrorMessage="1" sqref="E1" xr:uid="{380493DB-286A-4683-AF55-C78F04945A49}"/>
    <dataValidation type="list" allowBlank="1" showInputMessage="1" showErrorMessage="1" sqref="E2:E14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2025-10-24T13:06:11Z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