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738" documentId="120_S{2AC9BD13-BADA-5192-A53E-5A8FF88502F6}" xr6:coauthVersionLast="47" xr6:coauthVersionMax="47" xr10:uidLastSave="{99D5A1A6-E1EA-44DB-9889-F860E3A42B66}"/>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2" l="1"/>
  <c r="I5" i="2"/>
  <c r="J5"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alcChain>
</file>

<file path=xl/sharedStrings.xml><?xml version="1.0" encoding="utf-8"?>
<sst xmlns="http://schemas.openxmlformats.org/spreadsheetml/2006/main" count="181601" uniqueCount="39216">
  <si>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</si>
  <si>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</si>
  <si>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</si>
  <si>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</si>
  <si>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</si>
  <si>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</si>
  <si>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</si>
  <si>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</si>
  <si>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</si>
  <si>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</si>
  <si>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</si>
  <si>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</si>
  <si>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</si>
  <si>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</si>
  <si>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</si>
  <si>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</si>
  <si>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</si>
  <si>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</si>
  <si>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</si>
  <si>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</si>
  <si>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</si>
  <si>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</si>
  <si>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</si>
  <si>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</si>
  <si>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</si>
  <si>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</si>
  <si>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</si>
  <si>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</si>
  <si>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</si>
  <si>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</si>
  <si>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</si>
  <si>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</si>
  <si>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</si>
  <si>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</si>
  <si>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</si>
  <si>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</si>
  <si>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</si>
  <si>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</si>
  <si>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</si>
  <si>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</si>
  <si>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</si>
  <si>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</si>
  <si>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</si>
  <si>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</si>
  <si>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</si>
  <si>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</si>
  <si>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</si>
  <si>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</si>
  <si>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</si>
  <si>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</si>
  <si>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</si>
  <si>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</si>
  <si>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</si>
  <si>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</si>
  <si>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</si>
  <si>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</si>
  <si>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</si>
  <si>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</si>
  <si>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</si>
  <si>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</si>
  <si>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</si>
  <si>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</si>
  <si>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</si>
  <si>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</si>
  <si>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</si>
  <si>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</si>
  <si>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</si>
  <si>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</si>
  <si>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</si>
  <si>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</si>
  <si>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</si>
  <si>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</si>
  <si>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</si>
  <si>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</si>
  <si>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</si>
  <si>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</si>
  <si>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</si>
  <si>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</si>
  <si>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</si>
  <si>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</si>
  <si>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</si>
  <si>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</si>
  <si>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</si>
  <si>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</si>
  <si>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</si>
  <si>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</si>
  <si>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</si>
  <si>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</si>
  <si>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</si>
  <si>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</si>
  <si>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</si>
  <si>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</si>
  <si>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</si>
  <si>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</si>
  <si>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</si>
  <si>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</si>
  <si>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</si>
  <si>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</si>
  <si>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</si>
  <si>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</si>
  <si>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</si>
  <si>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</si>
  <si>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</si>
  <si>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</si>
  <si>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</si>
  <si>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</si>
  <si>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</si>
  <si>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</si>
  <si>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</si>
  <si>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</si>
  <si>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</si>
  <si>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</si>
  <si>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</si>
  <si>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</si>
  <si>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</si>
  <si>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</si>
  <si>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</si>
  <si>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</si>
  <si>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</si>
  <si>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</si>
  <si>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</si>
  <si>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</si>
  <si>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</si>
  <si>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</si>
  <si>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</si>
  <si>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</si>
  <si>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</si>
  <si>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</si>
  <si>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</si>
  <si>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</si>
  <si>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</si>
  <si>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</si>
  <si>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</si>
  <si>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</si>
  <si>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</si>
  <si>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</si>
  <si>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</si>
  <si>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</si>
  <si>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</si>
  <si>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</si>
  <si>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</si>
  <si>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</si>
  <si>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</si>
  <si>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</si>
  <si>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</si>
  <si>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</si>
  <si>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</si>
  <si>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</si>
  <si>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</si>
  <si>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</si>
  <si>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</si>
  <si>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</si>
  <si>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</si>
  <si>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</si>
  <si>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</si>
  <si>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</si>
  <si>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</si>
  <si>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</si>
  <si>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</si>
  <si>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</si>
  <si>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</si>
  <si>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</si>
  <si>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</si>
  <si>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</si>
  <si>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</si>
  <si>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</si>
  <si>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</si>
  <si>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</si>
  <si>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</si>
  <si>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</si>
  <si>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</si>
  <si>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</si>
  <si>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</si>
  <si>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</si>
  <si>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</si>
  <si>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</si>
  <si>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</si>
  <si>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</si>
  <si>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</si>
  <si>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</si>
  <si>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</si>
  <si>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</si>
  <si>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</si>
  <si>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</si>
  <si>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</si>
  <si>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</si>
  <si>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</si>
  <si>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</si>
  <si>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</si>
  <si>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</si>
  <si>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</si>
  <si>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</si>
  <si>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</si>
  <si>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</si>
  <si>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</si>
  <si>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</si>
  <si>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</si>
  <si>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</si>
  <si>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</si>
  <si>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</si>
  <si>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</si>
  <si>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</si>
  <si>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</si>
  <si>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</si>
  <si>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</si>
  <si>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</si>
  <si>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</si>
  <si>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</si>
  <si>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</si>
  <si>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</si>
  <si>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</si>
  <si>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</si>
  <si>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</si>
  <si>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</si>
  <si>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</si>
  <si>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</si>
  <si>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</si>
  <si>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</si>
  <si>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</si>
  <si>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</si>
  <si>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</si>
  <si>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</si>
  <si>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</si>
  <si>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</si>
  <si>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</si>
  <si>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</si>
  <si>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</si>
  <si>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</si>
  <si>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</si>
  <si>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</si>
  <si>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</si>
  <si>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</si>
  <si>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</si>
  <si>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</si>
  <si>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</si>
  <si>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</si>
  <si>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</si>
  <si>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</si>
  <si>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</si>
  <si>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</si>
  <si>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</si>
  <si>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</si>
  <si>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</si>
  <si>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</si>
  <si>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</si>
  <si>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</si>
  <si>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</si>
  <si>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</si>
  <si>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</si>
  <si>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</si>
  <si>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</si>
  <si>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</si>
  <si>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</si>
  <si>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</si>
  <si>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</si>
  <si>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</si>
  <si>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</si>
  <si>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</si>
  <si>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</si>
  <si>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</si>
  <si>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</si>
  <si>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</si>
  <si>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</si>
  <si>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</si>
  <si>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</si>
  <si>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</si>
  <si>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</si>
  <si>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</si>
  <si>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</si>
  <si>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</si>
  <si>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</si>
  <si>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</si>
  <si>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</si>
  <si>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</si>
  <si>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</si>
  <si>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</si>
  <si>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</si>
  <si>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</si>
  <si>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</si>
  <si>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</si>
  <si>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</si>
  <si>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</si>
  <si>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</si>
  <si>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</si>
  <si>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</si>
  <si>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</si>
  <si>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</si>
  <si>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</si>
  <si>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</si>
  <si>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</si>
  <si>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</si>
  <si>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</si>
  <si>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</si>
  <si>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</si>
  <si>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</si>
  <si>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</si>
  <si>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</si>
  <si>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</si>
  <si>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</si>
  <si>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</si>
  <si>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</si>
  <si>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</si>
  <si>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</si>
  <si>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</si>
  <si>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</si>
  <si>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</si>
  <si>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</si>
  <si>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</si>
  <si>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</si>
  <si>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</si>
  <si>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</si>
  <si>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</si>
  <si>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</si>
  <si>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</si>
  <si>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</si>
  <si>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</si>
  <si>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</si>
  <si>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</si>
  <si>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</si>
  <si>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</si>
  <si>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</si>
  <si>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</si>
  <si>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</si>
  <si>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</si>
  <si>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</si>
  <si>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</si>
  <si>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</si>
  <si>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</si>
  <si>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</si>
  <si>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</si>
  <si>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</si>
  <si>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</si>
  <si>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</si>
  <si>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</si>
  <si>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</si>
  <si>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</si>
  <si>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</si>
  <si>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</si>
  <si>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</si>
  <si>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</si>
  <si>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</si>
  <si>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</si>
  <si>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</si>
  <si>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</si>
  <si>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</si>
  <si>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</si>
  <si>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</si>
  <si>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</si>
  <si>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</si>
  <si>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</si>
  <si>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</si>
  <si>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</si>
  <si>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</si>
  <si>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</si>
  <si>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</si>
  <si>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</si>
  <si>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</si>
  <si>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</si>
  <si>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</si>
  <si>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</si>
  <si>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</si>
  <si>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</si>
  <si>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</si>
  <si>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</si>
  <si>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</si>
  <si>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</si>
  <si>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</si>
  <si>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</si>
  <si>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</si>
  <si>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</si>
  <si>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</si>
  <si>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</si>
  <si>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</si>
  <si>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</si>
  <si>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</si>
  <si>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</si>
  <si>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</si>
  <si>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</si>
  <si>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</si>
  <si>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</si>
  <si>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</si>
  <si>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</si>
  <si>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</si>
  <si>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</si>
  <si>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</si>
  <si>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</si>
  <si>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</si>
  <si>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</si>
  <si>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</si>
  <si>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</si>
  <si>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</si>
  <si>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</si>
  <si>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</si>
  <si>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</si>
  <si>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</si>
  <si>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</si>
  <si>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</si>
  <si>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</si>
  <si>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</si>
  <si>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</si>
  <si>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</si>
  <si>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</si>
  <si>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</si>
  <si>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</si>
  <si>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</si>
  <si>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</si>
  <si>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</si>
  <si>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</si>
  <si>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</si>
  <si>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</si>
  <si>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</si>
  <si>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</si>
  <si>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</si>
  <si>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</si>
  <si>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</si>
  <si>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</si>
  <si>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</si>
  <si>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</si>
  <si>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</si>
  <si>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</si>
  <si>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</si>
  <si>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</si>
  <si>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</si>
  <si>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</si>
  <si>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</si>
  <si>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</si>
  <si>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</si>
  <si>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</si>
  <si>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</si>
  <si>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</si>
  <si>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</si>
  <si>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</si>
  <si>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</si>
  <si>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</si>
  <si>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</si>
  <si>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</si>
  <si>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</si>
  <si>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</si>
  <si>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</si>
  <si>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</si>
  <si>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</si>
  <si>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</si>
  <si>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</si>
  <si>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</si>
  <si>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</si>
  <si>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</si>
  <si>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</si>
  <si>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</si>
  <si>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</si>
  <si>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</si>
  <si>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</si>
  <si>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</si>
  <si>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</si>
  <si>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</si>
  <si>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</si>
  <si>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</si>
  <si>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</si>
  <si>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</si>
  <si>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</si>
  <si>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</si>
  <si>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</si>
  <si>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</si>
  <si>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</si>
  <si>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</si>
  <si>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</si>
  <si>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</si>
  <si>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</si>
  <si>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</si>
  <si>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</si>
  <si>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</si>
  <si>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</si>
  <si>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</si>
  <si>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</si>
  <si>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</si>
  <si>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</si>
  <si>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</si>
  <si>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</si>
  <si>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</si>
  <si>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</si>
  <si>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</si>
  <si>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</si>
  <si>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</si>
  <si>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</si>
  <si>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</si>
  <si>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</si>
  <si>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</si>
  <si>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</si>
  <si>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</si>
  <si>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</si>
  <si>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</si>
  <si>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</si>
  <si>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</si>
  <si>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</si>
  <si>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</si>
  <si>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</si>
  <si>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</si>
  <si>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</si>
  <si>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</si>
  <si>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</si>
  <si>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</si>
  <si>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</si>
  <si>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</si>
  <si>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</si>
  <si>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</si>
  <si>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</si>
  <si>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</si>
  <si>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</si>
  <si>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</si>
  <si>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</si>
  <si>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</si>
  <si>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</si>
  <si>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</si>
  <si>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</si>
  <si>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</si>
  <si>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</si>
  <si>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</si>
  <si>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</si>
  <si>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</si>
  <si>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</si>
  <si>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</si>
  <si>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</si>
  <si>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</si>
  <si>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</si>
  <si>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</si>
  <si>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</si>
  <si>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</si>
  <si>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</si>
  <si>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</si>
  <si>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</si>
  <si>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</si>
  <si>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</si>
  <si>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</si>
  <si>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</si>
  <si>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</si>
  <si>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</si>
  <si>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</si>
  <si>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</si>
  <si>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</si>
  <si>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</si>
  <si>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</si>
  <si>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</si>
  <si>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</si>
  <si>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</si>
  <si>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</si>
  <si>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</si>
  <si>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</si>
  <si>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</si>
  <si>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</si>
  <si>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</si>
  <si>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</si>
  <si>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</si>
  <si>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</si>
  <si>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</si>
  <si>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</si>
  <si>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</si>
  <si>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</si>
  <si>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</si>
  <si>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</si>
  <si>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</si>
  <si>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</si>
  <si>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</si>
  <si>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</si>
  <si>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</si>
  <si>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</si>
  <si>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</si>
  <si>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</si>
  <si>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</si>
  <si>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</si>
  <si>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</si>
  <si>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</si>
  <si>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</si>
  <si>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</si>
  <si>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</si>
  <si>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</si>
  <si>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</si>
  <si>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</si>
  <si>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</si>
  <si>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</si>
  <si>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</si>
  <si>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</si>
  <si>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</si>
  <si>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</si>
  <si>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</si>
  <si>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</si>
  <si>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</si>
  <si>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</si>
  <si>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</si>
  <si>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</si>
  <si>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</si>
  <si>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</si>
  <si>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</si>
  <si>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</si>
  <si>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</si>
  <si>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</si>
  <si>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</si>
  <si>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</si>
  <si>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</si>
  <si>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</si>
  <si>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</si>
  <si>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</si>
  <si>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</si>
  <si>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</si>
  <si>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</si>
  <si>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</si>
  <si>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</si>
  <si>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</si>
  <si>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</si>
  <si>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</si>
  <si>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</si>
  <si>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</si>
  <si>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</si>
  <si>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</si>
  <si>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</si>
  <si>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</si>
  <si>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</si>
  <si>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</si>
  <si>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</si>
  <si>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</si>
  <si>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</si>
  <si>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</si>
  <si>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</si>
  <si>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</si>
  <si>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</si>
  <si>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</si>
  <si>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</si>
  <si>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</si>
  <si>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</si>
  <si>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</si>
  <si>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</si>
  <si>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</si>
  <si>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</si>
  <si>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</si>
  <si>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</si>
  <si>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</si>
  <si>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</si>
  <si>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</si>
  <si>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</si>
  <si>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</si>
  <si>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</si>
  <si>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</si>
  <si>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</si>
  <si>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</si>
  <si>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</si>
  <si>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</si>
  <si>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</si>
  <si>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</si>
  <si>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</si>
  <si>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</si>
  <si>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</si>
  <si>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</si>
  <si>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</si>
  <si>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</si>
  <si>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</si>
  <si>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</si>
  <si>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</si>
  <si>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</si>
  <si>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</si>
  <si>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</si>
  <si>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</si>
  <si>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</si>
  <si>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</si>
  <si>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</si>
  <si>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</si>
  <si>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</si>
  <si>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</si>
  <si>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</si>
  <si>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</si>
  <si>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</si>
  <si>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</si>
  <si>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</si>
  <si>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</si>
  <si>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</si>
  <si>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</si>
  <si>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</si>
  <si>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</si>
  <si>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</si>
  <si>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</si>
  <si>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</si>
  <si>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</si>
  <si>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</si>
  <si>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</si>
  <si>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</si>
  <si>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</si>
  <si>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</si>
  <si>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</si>
  <si>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</si>
  <si>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</si>
  <si>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</si>
  <si>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</si>
  <si>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</si>
  <si>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</si>
  <si>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</si>
  <si>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</si>
  <si>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</si>
  <si>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</si>
  <si>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</si>
  <si>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</si>
  <si>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</si>
  <si>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</si>
  <si>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</si>
  <si>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</si>
  <si>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</si>
  <si>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</si>
  <si>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</si>
  <si>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</si>
  <si>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</si>
  <si>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</si>
  <si>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</si>
  <si>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</si>
  <si>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</si>
  <si>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</si>
  <si>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</si>
  <si>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</si>
  <si>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</si>
  <si>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</si>
  <si>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</si>
  <si>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</si>
  <si>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</si>
  <si>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</si>
  <si>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</si>
  <si>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</si>
  <si>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</si>
  <si>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</si>
  <si>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</si>
  <si>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</si>
  <si>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</si>
  <si>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</si>
  <si>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</si>
  <si>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</si>
  <si>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</si>
  <si>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</si>
  <si>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</si>
  <si>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</si>
  <si>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</si>
  <si>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</si>
  <si>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</si>
  <si>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</si>
  <si>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</si>
  <si>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</si>
  <si>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</si>
  <si>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</si>
  <si>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</si>
  <si>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</si>
  <si>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</si>
  <si>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</si>
  <si>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</si>
  <si>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</si>
  <si>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</si>
  <si>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</si>
  <si>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</si>
  <si>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</si>
  <si>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</si>
  <si>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</si>
  <si>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</si>
  <si>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</si>
  <si>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</si>
  <si>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</si>
  <si>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</si>
  <si>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</si>
  <si>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</si>
  <si>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</si>
  <si>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</si>
  <si>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</si>
  <si>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</si>
  <si>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</si>
  <si>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</si>
  <si>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</si>
  <si>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</si>
  <si>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</si>
  <si>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</si>
  <si>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</si>
  <si>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</si>
  <si>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</si>
  <si>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</si>
  <si>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</si>
  <si>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</si>
  <si>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</si>
  <si>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</si>
  <si>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</si>
  <si>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</si>
  <si>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</si>
  <si>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</si>
  <si>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</si>
  <si>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</si>
  <si>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</si>
  <si>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</si>
  <si>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</si>
  <si>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</si>
  <si>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</si>
  <si>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</si>
  <si>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</si>
  <si>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</si>
  <si>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</si>
  <si>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</si>
  <si>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</si>
  <si>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</si>
  <si>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</si>
  <si>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</si>
  <si>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</si>
  <si>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</si>
  <si>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</si>
  <si>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</si>
  <si>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</si>
  <si>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</si>
  <si>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</si>
  <si>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</si>
  <si>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</si>
  <si>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</si>
  <si>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</si>
  <si>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</si>
  <si>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</si>
  <si>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</si>
  <si>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</si>
  <si>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</si>
  <si>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</si>
  <si>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</si>
  <si>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</si>
  <si>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</si>
  <si>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</si>
  <si>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</si>
  <si>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</si>
  <si>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</si>
  <si>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</si>
  <si>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</si>
  <si>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</si>
  <si>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</si>
  <si>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</si>
  <si>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</si>
  <si>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</si>
  <si>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</si>
  <si>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</si>
  <si>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</si>
  <si>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</si>
  <si>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</si>
  <si>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</si>
  <si>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</si>
  <si>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</si>
  <si>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</si>
  <si>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</si>
  <si>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</si>
  <si>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</si>
  <si>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</si>
  <si>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</si>
  <si>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</si>
  <si>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</si>
  <si>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</si>
  <si>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</si>
  <si>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</si>
  <si>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</si>
  <si>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</si>
  <si>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</si>
  <si>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</si>
  <si>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</si>
  <si>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</si>
  <si>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</si>
  <si>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</si>
  <si>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</si>
  <si>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</si>
  <si>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</si>
  <si>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</si>
  <si>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</si>
  <si>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</si>
  <si>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</si>
  <si>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</si>
  <si>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</si>
  <si>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</si>
  <si>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</si>
  <si>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</si>
  <si>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</si>
  <si>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</si>
  <si>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</si>
  <si>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</si>
  <si>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</si>
  <si>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</si>
  <si>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</si>
  <si>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</si>
  <si>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</si>
  <si>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</si>
  <si>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</si>
  <si>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</si>
  <si>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</si>
  <si>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</si>
  <si>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</si>
  <si>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</si>
  <si>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</si>
  <si>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</si>
  <si>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</si>
  <si>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</si>
  <si>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</si>
  <si>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</si>
  <si>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</si>
  <si>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</si>
  <si>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</si>
  <si>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</si>
  <si>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</si>
  <si>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</si>
  <si>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</si>
  <si>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</si>
  <si>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</si>
  <si>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</si>
  <si>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</si>
  <si>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</si>
  <si>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</si>
  <si>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</si>
  <si>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</si>
  <si>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</si>
  <si>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</si>
  <si>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</si>
  <si>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</si>
  <si>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</si>
  <si>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</si>
  <si>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</si>
  <si>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</si>
  <si>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</si>
  <si>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</si>
  <si>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</si>
  <si>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</si>
  <si>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</si>
  <si>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</si>
  <si>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</si>
  <si>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</si>
  <si>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</si>
  <si>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</si>
  <si>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</si>
  <si>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</si>
  <si>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</si>
  <si>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</si>
  <si>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</si>
  <si>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</si>
  <si>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</si>
  <si>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</si>
  <si>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</si>
  <si>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</si>
  <si>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</si>
  <si>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</si>
  <si>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</si>
  <si>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</si>
  <si>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</si>
  <si>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</si>
  <si>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</si>
  <si>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</si>
  <si>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</si>
  <si>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</si>
  <si>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</si>
  <si>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</si>
  <si>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</si>
  <si>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</si>
  <si>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</si>
  <si>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</si>
  <si>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</si>
  <si>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</si>
  <si>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</si>
  <si>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</si>
  <si>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</si>
  <si>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</si>
  <si>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</si>
  <si>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</si>
  <si>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</si>
  <si>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</si>
  <si>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</si>
  <si>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</si>
  <si>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</si>
  <si>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</si>
  <si>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</si>
  <si>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</si>
  <si>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</si>
  <si>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</si>
  <si>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</si>
  <si>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</si>
  <si>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</si>
  <si>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</si>
  <si>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</si>
  <si>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</si>
  <si>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</si>
  <si>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</si>
  <si>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</si>
  <si>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</si>
  <si>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</si>
  <si>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</si>
  <si>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</si>
  <si>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</si>
  <si>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</si>
  <si>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</si>
  <si>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</si>
  <si>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</si>
  <si>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</si>
  <si>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</si>
  <si>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</si>
  <si>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</si>
  <si>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</si>
  <si>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</si>
  <si>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</si>
  <si>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</si>
  <si>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</si>
  <si>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</si>
  <si>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</si>
  <si>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</si>
  <si>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</si>
  <si>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</si>
  <si>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</si>
  <si>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</si>
  <si>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</si>
  <si>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</si>
  <si>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</si>
  <si>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</si>
  <si>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</si>
  <si>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</si>
  <si>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</si>
  <si>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</si>
  <si>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</si>
  <si>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</si>
  <si>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</si>
  <si>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</si>
  <si>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</si>
  <si>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</si>
  <si>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</si>
  <si>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</si>
  <si>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</si>
  <si>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</si>
  <si>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</si>
  <si>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</si>
  <si>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</si>
  <si>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</si>
  <si>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</si>
  <si>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</si>
  <si>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</si>
  <si>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</si>
  <si>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</si>
  <si>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</si>
  <si>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</si>
  <si>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</si>
  <si>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</si>
  <si>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</si>
  <si>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</si>
  <si>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</si>
  <si>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</si>
  <si>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</si>
  <si>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</si>
  <si>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</si>
  <si>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</si>
  <si>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</si>
  <si>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</si>
  <si>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</si>
  <si>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</si>
  <si>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</si>
  <si>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</si>
  <si>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</si>
  <si>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</si>
  <si>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</si>
  <si>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</si>
  <si>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</si>
  <si>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</si>
  <si>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</si>
  <si>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</si>
  <si>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</si>
  <si>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</si>
  <si>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</si>
  <si>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</si>
  <si>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</si>
  <si>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</si>
  <si>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</si>
  <si>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</si>
  <si>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</si>
  <si>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</si>
  <si>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</si>
  <si>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</si>
  <si>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</si>
  <si>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</si>
  <si>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</si>
  <si>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</si>
  <si>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</si>
  <si>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</si>
  <si>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</si>
  <si>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</si>
  <si>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</si>
  <si>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</si>
  <si>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</si>
  <si>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</si>
  <si>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</si>
  <si>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</si>
  <si>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</si>
  <si>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</si>
  <si>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</si>
  <si>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</si>
  <si>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</si>
  <si>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</si>
  <si>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</si>
  <si>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</si>
  <si>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</si>
  <si>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</si>
  <si>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</si>
  <si>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</si>
  <si>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</si>
  <si>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</si>
  <si>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</si>
  <si>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</si>
  <si>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</si>
  <si>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</si>
  <si>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</si>
  <si>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</si>
  <si>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</si>
  <si>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</si>
  <si>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</si>
  <si>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</si>
  <si>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</si>
  <si>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</si>
  <si>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</si>
  <si>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</si>
  <si>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</si>
  <si>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</si>
  <si>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</si>
  <si>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</si>
  <si>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</si>
  <si>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</si>
  <si>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</si>
  <si>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</si>
  <si>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</si>
  <si>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</si>
  <si>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</si>
  <si>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</si>
  <si>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</si>
  <si>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</si>
  <si>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</si>
  <si>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</si>
  <si>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</si>
  <si>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</si>
  <si>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</si>
  <si>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</si>
  <si>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</si>
  <si>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</si>
  <si>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</si>
  <si>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</si>
  <si>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</si>
  <si>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</si>
  <si>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</si>
  <si>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</si>
  <si>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</si>
  <si>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</si>
  <si>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</si>
  <si>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</si>
  <si>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</si>
  <si>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</si>
  <si>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</si>
  <si>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</si>
  <si>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</si>
  <si>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</si>
  <si>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</si>
  <si>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</si>
  <si>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</si>
  <si>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</si>
  <si>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</si>
  <si>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</si>
  <si>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</si>
  <si>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</si>
  <si>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</si>
  <si>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</si>
  <si>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</si>
  <si>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</si>
  <si>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</si>
  <si>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</si>
  <si>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</si>
  <si>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</si>
  <si>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</si>
  <si>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</si>
  <si>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</si>
  <si>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</si>
  <si>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</si>
  <si>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</si>
  <si>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</si>
  <si>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</si>
  <si>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</si>
  <si>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</si>
  <si>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</si>
  <si>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</si>
  <si>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</si>
  <si>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</si>
  <si>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</si>
  <si>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</si>
  <si>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</si>
  <si>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</si>
  <si>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</si>
  <si>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</si>
  <si>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</si>
  <si>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</si>
  <si>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</si>
  <si>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</si>
  <si>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</si>
  <si>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</si>
  <si>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</si>
  <si>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</si>
  <si>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</si>
  <si>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</si>
  <si>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</si>
  <si>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</si>
  <si>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</si>
  <si>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</si>
  <si>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</si>
  <si>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</si>
  <si>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</si>
  <si>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</si>
  <si>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</si>
  <si>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</si>
  <si>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</si>
  <si>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</si>
  <si>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</si>
  <si>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</si>
  <si>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</si>
  <si>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</si>
  <si>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</si>
  <si>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</si>
  <si>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</si>
  <si>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</si>
  <si>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</si>
  <si>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</si>
  <si>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</si>
  <si>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</si>
  <si>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</si>
  <si>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</si>
  <si>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</si>
  <si>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</si>
  <si>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</si>
  <si>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</si>
  <si>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</si>
  <si>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</si>
  <si>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</si>
  <si>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</si>
  <si>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</si>
  <si>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</si>
  <si>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</si>
  <si>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</si>
  <si>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</si>
  <si>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</si>
  <si>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</si>
  <si>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</si>
  <si>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</si>
  <si>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</si>
  <si>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</si>
  <si>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</si>
  <si>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</si>
  <si>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</si>
  <si>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</si>
  <si>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</si>
  <si>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</si>
  <si>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</si>
  <si>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</si>
  <si>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</si>
  <si>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</si>
  <si>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</si>
  <si>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</si>
  <si>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</si>
  <si>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</si>
  <si>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</si>
  <si>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</si>
  <si>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</si>
  <si>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</si>
  <si>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</si>
  <si>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</si>
  <si>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</si>
  <si>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</si>
  <si>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</si>
  <si>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</si>
  <si>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</si>
  <si>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</si>
  <si>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</si>
  <si>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</si>
  <si>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</si>
  <si>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</si>
  <si>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</si>
  <si>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</si>
  <si>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</si>
  <si>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</si>
  <si>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</si>
  <si>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</si>
  <si>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</si>
  <si>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</si>
  <si>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</si>
  <si>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</si>
  <si>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</si>
  <si>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</si>
  <si>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</si>
  <si>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</si>
  <si>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</si>
  <si>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</si>
  <si>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</si>
  <si>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</si>
  <si>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</si>
  <si>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</si>
  <si>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</si>
  <si>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</si>
  <si>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</si>
  <si>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</si>
  <si>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</si>
  <si>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</si>
  <si>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</si>
  <si>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</si>
  <si>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</si>
  <si>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</si>
  <si>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</si>
  <si>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</si>
  <si>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</si>
  <si>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</si>
  <si>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</si>
  <si>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</si>
  <si>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</si>
  <si>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</si>
  <si>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</si>
  <si>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</si>
  <si>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</si>
  <si>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</si>
  <si>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</si>
  <si>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</si>
  <si>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</si>
  <si>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</si>
  <si>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</si>
  <si>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</si>
  <si>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</si>
  <si>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</si>
  <si>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</si>
  <si>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</si>
  <si>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</si>
  <si>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</si>
  <si>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</si>
  <si>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</si>
  <si>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</si>
  <si>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</si>
  <si>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</si>
  <si>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</si>
  <si>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</si>
  <si>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</si>
  <si>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</si>
  <si>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</si>
  <si>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</si>
  <si>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</si>
  <si>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</si>
  <si>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</si>
  <si>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</si>
  <si>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</si>
  <si>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</si>
  <si>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</si>
  <si>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</si>
  <si>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</si>
  <si>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</si>
  <si>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</si>
  <si>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</si>
  <si>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</si>
  <si>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</si>
  <si>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</si>
  <si>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</si>
  <si>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</si>
  <si>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</si>
  <si>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</si>
  <si>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</si>
  <si>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</si>
  <si>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</si>
  <si>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</si>
  <si>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</si>
  <si>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</si>
  <si>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</si>
  <si>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</si>
  <si>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</si>
  <si>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</si>
  <si>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</si>
  <si>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</si>
  <si>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</si>
  <si>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</si>
  <si>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</si>
  <si>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</si>
  <si>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</si>
  <si>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</si>
  <si>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</si>
  <si>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</si>
  <si>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</si>
  <si>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</si>
  <si>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</si>
  <si>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</si>
  <si>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</si>
  <si>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</si>
  <si>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</si>
  <si>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</si>
  <si>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</si>
  <si>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</si>
  <si>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</si>
  <si>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</si>
  <si>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</si>
  <si>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</si>
  <si>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</si>
  <si>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</si>
  <si>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</si>
  <si>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</si>
  <si>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</si>
  <si>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</si>
  <si>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</si>
  <si>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</si>
  <si>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</si>
  <si>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</si>
  <si>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</si>
  <si>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</si>
  <si>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</si>
  <si>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</si>
  <si>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</si>
  <si>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</si>
  <si>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</si>
  <si>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</si>
  <si>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</si>
  <si>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</si>
  <si>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</si>
  <si>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</si>
  <si>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</si>
  <si>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</si>
  <si>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</si>
  <si>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</si>
  <si>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</si>
  <si>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</si>
  <si>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</si>
  <si>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</si>
  <si>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</si>
  <si>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</si>
  <si>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</si>
  <si>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</si>
  <si>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</si>
  <si>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</si>
  <si>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</si>
  <si>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</si>
  <si>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</si>
  <si>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</si>
  <si>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</si>
  <si>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</si>
  <si>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</si>
  <si>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</si>
  <si>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</si>
  <si>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</si>
  <si>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</si>
  <si>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</si>
  <si>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</si>
  <si>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</si>
  <si>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</si>
  <si>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</si>
  <si>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</si>
  <si>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</si>
  <si>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</si>
  <si>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</si>
  <si>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</si>
  <si>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</si>
  <si>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</si>
  <si>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</si>
  <si>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</si>
  <si>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</si>
  <si>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</si>
  <si>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</si>
  <si>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</si>
  <si>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</si>
  <si>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</si>
  <si>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</si>
  <si>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</si>
  <si>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</si>
  <si>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</si>
  <si>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</si>
  <si>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</si>
  <si>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</si>
  <si>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</si>
  <si>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</si>
  <si>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</si>
  <si>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</si>
  <si>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</si>
  <si>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</si>
  <si>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</si>
  <si>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</si>
  <si>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</si>
  <si>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</si>
  <si>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</si>
  <si>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</si>
  <si>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</si>
  <si>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</si>
  <si>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</si>
  <si>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</si>
  <si>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</si>
  <si>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</si>
  <si>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</si>
  <si>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</si>
  <si>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</si>
  <si>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</si>
  <si>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</si>
  <si>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</si>
  <si>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</si>
  <si>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</si>
  <si>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</si>
  <si>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</si>
  <si>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</si>
  <si>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</si>
  <si>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</si>
  <si>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</si>
  <si>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</si>
  <si>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</si>
  <si>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</si>
  <si>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</si>
  <si>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</si>
  <si>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</si>
  <si>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</si>
  <si>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</si>
  <si>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</si>
  <si>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</si>
  <si>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</si>
  <si>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</si>
  <si>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</si>
  <si>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</si>
  <si>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</si>
  <si>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</si>
  <si>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</si>
  <si>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</si>
  <si>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</si>
  <si>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</si>
  <si>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</si>
  <si>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</si>
  <si>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</si>
  <si>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</si>
  <si>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</si>
  <si>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</si>
  <si>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</si>
  <si>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</si>
  <si>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</si>
  <si>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</si>
  <si>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</si>
  <si>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</si>
  <si>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</si>
  <si>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</si>
  <si>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</si>
  <si>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</si>
  <si>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</si>
  <si>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</si>
  <si>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</si>
  <si>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</si>
  <si>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</si>
  <si>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</si>
  <si>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</si>
  <si>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</si>
  <si>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</si>
  <si>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</si>
  <si>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</si>
  <si>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</si>
  <si>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</si>
  <si>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</si>
  <si>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</si>
  <si>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</si>
  <si>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</si>
  <si>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</si>
  <si>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</si>
  <si>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</si>
  <si>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</si>
  <si>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</si>
  <si>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</si>
  <si>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</si>
  <si>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</si>
  <si>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</si>
  <si>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</si>
  <si>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</si>
  <si>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</si>
  <si>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</si>
  <si>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</si>
  <si>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</si>
  <si>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</si>
  <si>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</si>
  <si>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</si>
  <si>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</si>
  <si>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</si>
  <si>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</si>
  <si>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</si>
  <si>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</si>
  <si>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</si>
  <si>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</si>
  <si>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</si>
  <si>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</si>
  <si>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</si>
  <si>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</si>
  <si>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</si>
  <si>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</si>
  <si>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</si>
  <si>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</si>
  <si>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</si>
  <si>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</si>
  <si>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</si>
  <si>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</si>
  <si>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</si>
  <si>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</si>
  <si>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</si>
  <si>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</si>
  <si>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</si>
  <si>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</si>
  <si>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</si>
  <si>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</si>
  <si>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</si>
  <si>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</si>
  <si>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</si>
  <si>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</si>
  <si>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</si>
  <si>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</si>
  <si>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</si>
  <si>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</si>
  <si>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</si>
  <si>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</si>
  <si>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</si>
  <si>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</si>
  <si>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</si>
  <si>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</si>
  <si>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</si>
  <si>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</si>
  <si>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</si>
  <si>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</si>
  <si>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</si>
  <si>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</si>
  <si>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</si>
  <si>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</si>
  <si>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</si>
  <si>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</si>
  <si>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</si>
  <si>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</si>
  <si>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</si>
  <si>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</si>
  <si>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</si>
  <si>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</si>
  <si>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</si>
  <si>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</si>
  <si>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</si>
  <si>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</si>
  <si>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</si>
  <si>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</si>
  <si>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</si>
  <si>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</si>
  <si>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</si>
  <si>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</si>
  <si>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</si>
  <si>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</si>
  <si>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</si>
  <si>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</si>
  <si>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</si>
  <si>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</si>
  <si>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</si>
  <si>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</si>
  <si>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</si>
  <si>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</si>
  <si>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</si>
  <si>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</si>
  <si>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</si>
  <si>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</si>
  <si>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</si>
  <si>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</si>
  <si>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</si>
  <si>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</si>
  <si>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</si>
  <si>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</si>
  <si>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</si>
  <si>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</si>
  <si>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</si>
  <si>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</si>
  <si>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</si>
  <si>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</si>
  <si>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</si>
  <si>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</si>
  <si>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</si>
  <si>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</si>
  <si>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</si>
  <si>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</si>
  <si>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</si>
  <si>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</si>
  <si>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</si>
  <si>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</si>
  <si>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</si>
  <si>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</si>
  <si>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</si>
  <si>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</si>
  <si>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</si>
  <si>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</si>
  <si>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</si>
  <si>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</si>
  <si>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</si>
  <si>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</si>
  <si>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</si>
  <si>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</si>
  <si>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</si>
  <si>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</si>
  <si>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</si>
  <si>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</si>
  <si>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</si>
  <si>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</si>
  <si>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</si>
  <si>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</si>
  <si>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</si>
  <si>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</si>
  <si>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</si>
  <si>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</si>
  <si>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</si>
  <si>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</si>
  <si>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</si>
  <si>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</si>
  <si>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</si>
  <si>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</si>
  <si>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</si>
  <si>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</si>
  <si>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</si>
  <si>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</si>
  <si>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</si>
  <si>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</si>
  <si>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</si>
  <si>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</si>
  <si>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</si>
  <si>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</si>
  <si>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</si>
  <si>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</si>
  <si>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</si>
  <si>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</si>
  <si>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</si>
  <si>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</si>
  <si>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</si>
  <si>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</si>
  <si>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</si>
  <si>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</si>
  <si>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</si>
  <si>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</si>
  <si>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</si>
  <si>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</si>
  <si>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</si>
  <si>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</si>
  <si>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</si>
  <si>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</si>
  <si>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</si>
  <si>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</si>
  <si>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</si>
  <si>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</si>
  <si>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</si>
  <si>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</si>
  <si>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</si>
  <si>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</si>
  <si>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</si>
  <si>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</si>
  <si>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</si>
  <si>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</si>
  <si>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</si>
  <si>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</si>
  <si>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</si>
  <si>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</si>
  <si>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</si>
  <si>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</si>
  <si>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</si>
  <si>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</si>
  <si>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</si>
  <si>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</si>
  <si>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</si>
  <si>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</si>
  <si>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</si>
  <si>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</si>
  <si>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</si>
  <si>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</si>
  <si>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</si>
  <si>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</si>
  <si>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</si>
  <si>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</si>
  <si>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</si>
  <si>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</si>
  <si>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</si>
  <si>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</si>
  <si>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</si>
  <si>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</si>
  <si>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</si>
  <si>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</si>
  <si>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</si>
  <si>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</si>
  <si>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</si>
  <si>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</si>
  <si>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</si>
  <si>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</si>
  <si>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</si>
  <si>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</si>
  <si>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</si>
  <si>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</si>
  <si>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</si>
  <si>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</si>
  <si>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</si>
  <si>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</si>
  <si>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</si>
  <si>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</si>
  <si>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</si>
  <si>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</si>
  <si>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</si>
  <si>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</si>
  <si>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</si>
  <si>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</si>
  <si>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</si>
  <si>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</si>
  <si>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</si>
  <si>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</si>
  <si>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</si>
  <si>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</si>
  <si>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</si>
  <si>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</si>
  <si>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</si>
  <si>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</si>
  <si>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</si>
  <si>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</si>
  <si>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</si>
  <si>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</si>
  <si>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</si>
  <si>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</si>
  <si>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</si>
  <si>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</si>
  <si>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</si>
  <si>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</si>
  <si>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</si>
  <si>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</si>
  <si>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</si>
  <si>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</si>
  <si>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</si>
  <si>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</si>
  <si>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</si>
  <si>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</si>
  <si>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</si>
  <si>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</si>
  <si>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</si>
  <si>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</si>
  <si>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</si>
  <si>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</si>
  <si>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</si>
  <si>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</si>
  <si>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</si>
  <si>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</si>
  <si>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</si>
  <si>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</si>
  <si>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</si>
  <si>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</si>
  <si>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</si>
  <si>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</si>
  <si>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</si>
  <si>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</si>
  <si>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</si>
  <si>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</si>
  <si>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</si>
  <si>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</si>
  <si>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</si>
  <si>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</si>
  <si>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</si>
  <si>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</si>
  <si>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</si>
  <si>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</si>
  <si>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</si>
  <si>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</si>
  <si>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</si>
  <si>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</si>
  <si>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</si>
  <si>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</si>
  <si>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</si>
  <si>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</si>
  <si>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</si>
  <si>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</si>
  <si>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</si>
  <si>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</si>
  <si>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</si>
  <si>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</si>
  <si>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</si>
  <si>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</si>
  <si>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</si>
  <si>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</si>
  <si>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</si>
  <si>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</si>
  <si>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</si>
  <si>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</si>
  <si>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</si>
  <si>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</si>
  <si>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</si>
  <si>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</si>
  <si>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</si>
  <si>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</si>
  <si>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</si>
  <si>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</si>
  <si>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</si>
  <si>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</si>
  <si>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</si>
  <si>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</si>
  <si>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</si>
  <si>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</si>
  <si>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</si>
  <si>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</si>
  <si>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</si>
  <si>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</si>
  <si>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</si>
  <si>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</si>
  <si>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</si>
  <si>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</si>
  <si>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</si>
  <si>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</si>
  <si>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</si>
  <si>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</si>
  <si>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</si>
  <si>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</si>
  <si>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</si>
  <si>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</si>
  <si>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</si>
  <si>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</si>
  <si>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</si>
  <si>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</si>
  <si>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</si>
  <si>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</si>
  <si>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</si>
  <si>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</si>
  <si>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</si>
  <si>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</si>
  <si>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</si>
  <si>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</si>
  <si>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</si>
  <si>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</si>
  <si>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</si>
  <si>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</si>
  <si>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</si>
  <si>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</si>
  <si>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</si>
  <si>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</si>
  <si>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</si>
  <si>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</si>
  <si>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</si>
  <si>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</si>
  <si>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</si>
  <si>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</si>
  <si>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</si>
  <si>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</si>
  <si>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</si>
  <si>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</si>
  <si>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</si>
  <si>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</si>
  <si>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</si>
  <si>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</si>
  <si>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</si>
  <si>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</si>
  <si>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</si>
  <si>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</si>
  <si>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</si>
  <si>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</si>
  <si>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</si>
  <si>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</si>
  <si>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</si>
  <si>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</si>
  <si>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</si>
  <si>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</si>
  <si>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</si>
  <si>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</si>
  <si>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</si>
  <si>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</si>
  <si>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</si>
  <si>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</si>
  <si>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</si>
  <si>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</si>
  <si>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</si>
  <si>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</si>
  <si>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</si>
  <si>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</si>
  <si>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</si>
  <si>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</si>
  <si>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</si>
  <si>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</si>
  <si>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</si>
  <si>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</si>
  <si>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</si>
  <si>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</si>
  <si>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</si>
  <si>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</si>
  <si>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</si>
  <si>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</si>
  <si>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</si>
  <si>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</si>
  <si>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</si>
  <si>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</si>
  <si>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</si>
  <si>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</si>
  <si>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</si>
  <si>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</si>
  <si>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</si>
  <si>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</si>
  <si>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</si>
  <si>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</si>
  <si>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</si>
  <si>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</si>
  <si>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</si>
  <si>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</si>
  <si>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</si>
  <si>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</si>
  <si>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</si>
  <si>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</si>
  <si>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</si>
  <si>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</si>
  <si>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</si>
  <si>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</si>
  <si>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</si>
  <si>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</si>
  <si>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</si>
  <si>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</si>
  <si>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</si>
  <si>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</si>
  <si>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</si>
  <si>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</si>
  <si>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</si>
  <si>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</si>
  <si>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</si>
  <si>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</si>
  <si>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</si>
  <si>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</si>
  <si>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</si>
  <si>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</si>
  <si>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</si>
  <si>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</si>
  <si>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</si>
  <si>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</si>
  <si>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</si>
  <si>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</si>
  <si>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</si>
  <si>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</si>
  <si>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</si>
  <si>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</si>
  <si>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</si>
  <si>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</si>
  <si>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</si>
  <si>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</si>
  <si>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</si>
  <si>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</si>
  <si>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</si>
  <si>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</si>
  <si>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</si>
  <si>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</si>
  <si>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</si>
  <si>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</si>
  <si>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</si>
  <si>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</si>
  <si>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</si>
  <si>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</si>
  <si>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</si>
  <si>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</si>
  <si>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</si>
  <si>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</si>
  <si>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</si>
  <si>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</si>
  <si>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</si>
  <si>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</si>
  <si>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</si>
  <si>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</si>
  <si>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</si>
  <si>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</si>
  <si>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</si>
  <si>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</si>
  <si>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</si>
  <si>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</si>
  <si>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</si>
  <si>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</si>
  <si>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</si>
  <si>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</si>
  <si>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</si>
  <si>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</si>
  <si>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</si>
  <si>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</si>
  <si>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</si>
  <si>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</si>
  <si>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</si>
  <si>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</si>
  <si>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</si>
  <si>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</si>
  <si>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</si>
  <si>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</si>
  <si>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</si>
  <si>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</si>
  <si>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</si>
  <si>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</si>
  <si>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</si>
  <si>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</si>
  <si>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</si>
  <si>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</si>
  <si>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</si>
  <si>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</si>
  <si>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</si>
  <si>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</si>
  <si>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</si>
  <si>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</si>
  <si>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</si>
  <si>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</si>
  <si>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</si>
  <si>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</si>
  <si>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</si>
  <si>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</si>
  <si>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</si>
  <si>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</si>
  <si>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</si>
  <si>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</si>
  <si>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</si>
  <si>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</si>
  <si>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</si>
  <si>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</si>
  <si>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</si>
  <si>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</si>
  <si>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</si>
  <si>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</si>
  <si>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</si>
  <si>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</si>
  <si>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</si>
  <si>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</si>
  <si>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</si>
  <si>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</si>
  <si>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</si>
  <si>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</si>
  <si>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</si>
  <si>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</si>
  <si>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</si>
  <si>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</si>
  <si>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</si>
  <si>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</si>
  <si>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</si>
  <si>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</si>
  <si>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</si>
  <si>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</si>
  <si>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</si>
  <si>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</si>
  <si>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</si>
  <si>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</si>
  <si>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</si>
  <si>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</si>
  <si>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</si>
  <si>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</si>
  <si>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</si>
  <si>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</si>
  <si>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</si>
  <si>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</si>
  <si>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</si>
  <si>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</si>
  <si>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</si>
  <si>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</si>
  <si>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</si>
  <si>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</si>
  <si>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</si>
  <si>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</si>
  <si>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</si>
  <si>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</si>
  <si>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</si>
  <si>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</si>
  <si>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</si>
  <si>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</si>
  <si>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</si>
  <si>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</si>
  <si>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</si>
  <si>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</si>
  <si>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</si>
  <si>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</si>
  <si>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</si>
  <si>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</si>
  <si>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</si>
  <si>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</si>
  <si>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</si>
  <si>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</si>
  <si>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</si>
  <si>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</si>
  <si>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</si>
  <si>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</si>
  <si>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</si>
  <si>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</si>
  <si>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</si>
  <si>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</si>
  <si>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</si>
  <si>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</si>
  <si>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</si>
  <si>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</si>
  <si>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</si>
  <si>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</si>
  <si>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</si>
  <si>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</si>
  <si>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</si>
  <si>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</si>
  <si>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</si>
  <si>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</si>
  <si>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</si>
  <si>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</si>
  <si>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</si>
  <si>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</si>
  <si>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</si>
  <si>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</si>
  <si>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</si>
  <si>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</si>
  <si>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</si>
  <si>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</si>
  <si>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</si>
  <si>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</si>
  <si>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</si>
  <si>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</si>
  <si>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</si>
  <si>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</si>
  <si>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</si>
  <si>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</si>
  <si>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</si>
  <si>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</si>
  <si>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</si>
  <si>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</si>
  <si>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</si>
  <si>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</si>
  <si>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</si>
  <si>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</si>
  <si>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</si>
  <si>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</si>
  <si>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</si>
  <si>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</si>
  <si>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</si>
  <si>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</si>
  <si>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</si>
  <si>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</si>
  <si>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</si>
  <si>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</si>
  <si>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</si>
  <si>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</si>
  <si>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</si>
  <si>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</si>
  <si>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</si>
  <si>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</si>
  <si>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</si>
  <si>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</si>
  <si>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</si>
  <si>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</si>
  <si>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</si>
  <si>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</si>
  <si>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</si>
  <si>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</si>
  <si>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</si>
  <si>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</si>
  <si>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</si>
  <si>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</si>
  <si>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</si>
  <si>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</si>
  <si>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</si>
  <si>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</si>
  <si>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</si>
  <si>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</si>
  <si>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</si>
  <si>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</si>
  <si>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</si>
  <si>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</si>
  <si>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</si>
  <si>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</si>
  <si>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</si>
  <si>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</si>
  <si>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</si>
  <si>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</si>
  <si>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</si>
  <si>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</si>
  <si>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</si>
  <si>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</si>
  <si>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</si>
  <si>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</si>
  <si>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</si>
  <si>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</si>
  <si>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</si>
  <si>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</si>
  <si>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</si>
  <si>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</si>
  <si>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</si>
  <si>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</si>
  <si>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</si>
  <si>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</si>
  <si>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</si>
  <si>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</si>
  <si>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</si>
  <si>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</si>
  <si>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</si>
  <si>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</si>
  <si>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</si>
  <si>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</si>
  <si>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</si>
  <si>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</si>
  <si>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</si>
  <si>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</si>
  <si>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</si>
  <si>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</si>
  <si>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</si>
  <si>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</si>
  <si>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</si>
  <si>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</si>
  <si>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</si>
  <si>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</si>
  <si>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</si>
  <si>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</si>
  <si>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</si>
  <si>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</si>
  <si>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</si>
  <si>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</si>
  <si>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</si>
  <si>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</si>
  <si>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</si>
  <si>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</si>
  <si>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</si>
  <si>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</si>
  <si>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</si>
  <si>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</si>
  <si>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</si>
  <si>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</si>
  <si>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</si>
  <si>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</si>
  <si>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</si>
  <si>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</si>
  <si>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</si>
  <si>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</si>
  <si>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</si>
  <si>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</si>
  <si>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</si>
  <si>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</si>
  <si>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</si>
  <si>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</si>
  <si>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</si>
  <si>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</si>
  <si>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</si>
  <si>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</si>
  <si>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</si>
  <si>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</si>
  <si>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</si>
  <si>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</si>
  <si>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</si>
  <si>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</si>
  <si>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</si>
  <si>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</si>
  <si>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</si>
  <si>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</si>
  <si>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</si>
  <si>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</si>
  <si>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</si>
  <si>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</si>
  <si>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</si>
  <si>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</si>
  <si>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</si>
  <si>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</si>
  <si>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</si>
  <si>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</si>
  <si>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</si>
  <si>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</si>
  <si>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</si>
  <si>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</si>
  <si>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</si>
  <si>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</si>
  <si>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</si>
  <si>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</si>
  <si>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</si>
  <si>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</si>
  <si>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</si>
  <si>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</si>
  <si>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</si>
  <si>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</si>
  <si>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</si>
  <si>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</si>
  <si>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</si>
  <si>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</si>
  <si>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</si>
  <si>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</si>
  <si>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</si>
  <si>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</si>
  <si>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</si>
  <si>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</si>
  <si>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</si>
  <si>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</si>
  <si>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</si>
  <si>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</si>
  <si>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</si>
  <si>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</si>
  <si>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</si>
  <si>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</si>
  <si>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</si>
  <si>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</si>
  <si>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</si>
  <si>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</si>
  <si>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</si>
  <si>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</si>
  <si>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</si>
  <si>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</si>
  <si>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</si>
  <si>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</si>
  <si>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</si>
  <si>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</si>
  <si>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</si>
  <si>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</si>
  <si>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</si>
  <si>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</si>
  <si>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</si>
  <si>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</si>
  <si>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</si>
  <si>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</si>
  <si>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</si>
  <si>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</si>
  <si>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</si>
  <si>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</si>
  <si>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</si>
  <si>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</si>
  <si>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</si>
  <si>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</si>
  <si>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</si>
  <si>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</si>
  <si>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</si>
  <si>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</si>
  <si>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</si>
  <si>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</si>
  <si>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</si>
  <si>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</si>
  <si>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</si>
  <si>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</si>
  <si>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</si>
  <si>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</si>
  <si>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</si>
  <si>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</si>
  <si>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</si>
  <si>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</si>
  <si>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</si>
  <si>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</si>
  <si>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</si>
  <si>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</si>
  <si>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</si>
  <si>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</si>
  <si>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</si>
  <si>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</si>
  <si>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</si>
  <si>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</si>
  <si>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</si>
  <si>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</si>
  <si>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</si>
  <si>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</si>
  <si>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</si>
  <si>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</si>
  <si>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</si>
  <si>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</si>
  <si>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</si>
  <si>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</si>
  <si>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</si>
  <si>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</si>
  <si>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</si>
  <si>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</si>
  <si>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</si>
  <si>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</si>
  <si>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</si>
  <si>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</si>
  <si>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</si>
  <si>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</si>
  <si>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</si>
  <si>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</si>
  <si>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</si>
  <si>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</si>
  <si>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</si>
  <si>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</si>
  <si>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</si>
  <si>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</si>
  <si>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</si>
  <si>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</si>
  <si>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</si>
  <si>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</si>
  <si>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</si>
  <si>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</si>
  <si>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</si>
  <si>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</si>
  <si>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</si>
  <si>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</si>
  <si>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</si>
  <si>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</si>
  <si>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</si>
  <si>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</si>
  <si>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</si>
  <si>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</si>
  <si>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</si>
  <si>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</si>
  <si>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</si>
  <si>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</si>
  <si>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</si>
  <si>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</si>
  <si>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</si>
  <si>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</si>
  <si>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</si>
  <si>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</si>
  <si>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</si>
  <si>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</si>
  <si>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</si>
  <si>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</si>
  <si>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</si>
  <si>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</si>
  <si>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</si>
  <si>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</si>
  <si>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</si>
  <si>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</si>
  <si>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</si>
  <si>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</si>
  <si>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</si>
  <si>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</si>
  <si>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</si>
  <si>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</si>
  <si>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</si>
  <si>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</si>
  <si>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</si>
  <si>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</si>
  <si>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</si>
  <si>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</si>
  <si>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</si>
  <si>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</si>
  <si>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</si>
  <si>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</si>
  <si>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</si>
  <si>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</si>
  <si>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</si>
  <si>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</si>
  <si>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</si>
  <si>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</si>
  <si>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</si>
  <si>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</si>
  <si>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</si>
  <si>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</si>
  <si>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</si>
  <si>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</si>
  <si>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</si>
  <si>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</si>
  <si>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</si>
  <si>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</si>
  <si>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</si>
  <si>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</si>
  <si>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</si>
  <si>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</si>
  <si>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</si>
  <si>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</si>
  <si>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</si>
  <si>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</si>
  <si>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</si>
  <si>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</si>
  <si>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</si>
  <si>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</si>
  <si>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</si>
  <si>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</si>
  <si>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</si>
  <si>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</si>
  <si>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</si>
  <si>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</si>
  <si>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</si>
  <si>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</si>
  <si>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</si>
  <si>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</si>
  <si>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</si>
  <si>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</si>
  <si>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</si>
  <si>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</si>
  <si>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</si>
  <si>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</si>
  <si>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</si>
  <si>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</si>
  <si>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</si>
  <si>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</si>
  <si>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</si>
  <si>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</si>
  <si>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</si>
  <si>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</si>
  <si>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</si>
  <si>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</si>
  <si>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</si>
  <si>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</si>
  <si>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</si>
  <si>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</si>
  <si>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</si>
  <si>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</si>
  <si>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</si>
  <si>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</si>
  <si>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</si>
  <si>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</si>
  <si>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</si>
  <si>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</si>
  <si>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</si>
  <si>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</si>
  <si>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</si>
  <si>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</si>
  <si>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</si>
  <si>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</si>
  <si>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</si>
  <si>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</si>
  <si>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</si>
  <si>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</si>
  <si>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</si>
  <si>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</si>
  <si>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</si>
  <si>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</si>
  <si>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</si>
  <si>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</si>
  <si>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</si>
  <si>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</si>
  <si>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</si>
  <si>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</si>
  <si>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</si>
  <si>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</si>
  <si>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</si>
  <si>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</si>
  <si>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</si>
  <si>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</si>
  <si>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</si>
  <si>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</si>
  <si>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</si>
  <si>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</si>
  <si>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</si>
  <si>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</si>
  <si>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</si>
  <si>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</si>
  <si>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</si>
  <si>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</si>
  <si>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</si>
  <si>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</si>
  <si>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</si>
  <si>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</si>
  <si>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</si>
  <si>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</si>
  <si>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</si>
  <si>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</si>
  <si>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</si>
  <si>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</si>
  <si>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</si>
  <si>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</si>
  <si>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</si>
  <si>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</si>
  <si>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</si>
  <si>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</si>
  <si>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</si>
  <si>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</si>
  <si>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</si>
  <si>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</si>
  <si>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</si>
  <si>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</si>
  <si>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</si>
  <si>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</si>
  <si>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</si>
  <si>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</si>
  <si>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</si>
  <si>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</si>
  <si>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</si>
  <si>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</si>
  <si>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</si>
  <si>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</si>
  <si>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</si>
  <si>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</si>
  <si>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</si>
  <si>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</si>
  <si>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</si>
  <si>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</si>
  <si>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</si>
  <si>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</si>
  <si>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</si>
  <si>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</si>
  <si>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</si>
  <si>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</si>
  <si>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</si>
  <si>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</si>
  <si>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</si>
  <si>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</si>
  <si>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</si>
  <si>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</si>
  <si>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</si>
  <si>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</si>
  <si>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</si>
  <si>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</si>
  <si>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</si>
  <si>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</si>
  <si>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</si>
  <si>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</si>
  <si>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</si>
  <si>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</si>
  <si>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</si>
  <si>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</si>
  <si>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</si>
  <si>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</si>
  <si>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</si>
  <si>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</si>
  <si>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</si>
  <si>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</si>
  <si>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</si>
  <si>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</si>
  <si>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</si>
  <si>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</si>
  <si>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</si>
  <si>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</si>
  <si>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</si>
  <si>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</si>
  <si>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</si>
  <si>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</si>
  <si>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</si>
  <si>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</si>
  <si>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</si>
  <si>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</si>
  <si>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</si>
  <si>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</si>
  <si>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</si>
  <si>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</si>
  <si>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</si>
  <si>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</si>
  <si>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</si>
  <si>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</si>
  <si>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</si>
  <si>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</si>
  <si>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</si>
  <si>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</si>
  <si>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</si>
  <si>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</si>
  <si>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</si>
  <si>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</si>
  <si>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</si>
  <si>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</si>
  <si>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</si>
  <si>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</si>
  <si>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</si>
  <si>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</si>
  <si>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</si>
  <si>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</si>
  <si>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</si>
  <si>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</si>
  <si>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</si>
  <si>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</si>
  <si>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</si>
  <si>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</si>
  <si>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</si>
  <si>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</si>
  <si>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</si>
  <si>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</si>
  <si>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</si>
  <si>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</si>
  <si>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</si>
  <si>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</si>
  <si>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</si>
  <si>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</si>
  <si>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</si>
  <si>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</si>
  <si>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</si>
  <si>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</si>
  <si>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</si>
  <si>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</si>
  <si>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</si>
  <si>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</si>
  <si>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</si>
  <si>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</si>
  <si>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</si>
  <si>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</si>
  <si>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</si>
  <si>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</si>
  <si>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</si>
  <si>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</si>
  <si>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</si>
  <si>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</si>
  <si>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</si>
  <si>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</si>
  <si>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</si>
  <si>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</si>
  <si>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</si>
  <si>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</si>
  <si>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</si>
  <si>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</si>
  <si>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</si>
  <si>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</si>
  <si>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</si>
  <si>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</si>
  <si>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</si>
  <si>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</si>
  <si>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</si>
  <si>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</si>
  <si>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</si>
  <si>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</si>
  <si>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</si>
  <si>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</si>
  <si>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</si>
  <si>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</si>
  <si>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</si>
  <si>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</si>
  <si>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</si>
  <si>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</si>
  <si>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</si>
  <si>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</si>
  <si>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</si>
  <si>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</si>
  <si>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</si>
  <si>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</si>
  <si>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</si>
  <si>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</si>
  <si>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</si>
  <si>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</si>
  <si>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</si>
  <si>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</si>
  <si>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</si>
  <si>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</si>
  <si>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</si>
  <si>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</si>
  <si>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</si>
  <si>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</si>
  <si>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</si>
  <si>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</si>
  <si>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</si>
  <si>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</si>
  <si>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</si>
  <si>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</si>
  <si>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</si>
  <si>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</si>
  <si>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</si>
  <si>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</si>
  <si>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</si>
  <si>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</si>
  <si>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</si>
  <si>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</si>
  <si>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</si>
  <si>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</si>
  <si>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</si>
  <si>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</si>
  <si>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</si>
  <si>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</si>
  <si>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</si>
  <si>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</si>
  <si>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</si>
  <si>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</si>
  <si>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</si>
  <si>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</si>
  <si>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</si>
  <si>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</si>
  <si>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</si>
  <si>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</si>
  <si>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</si>
  <si>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</si>
  <si>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</si>
  <si>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</si>
  <si>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</si>
  <si>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</si>
  <si>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</si>
  <si>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</si>
  <si>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</si>
  <si>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</si>
  <si>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</si>
  <si>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</si>
  <si>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</si>
  <si>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</si>
  <si>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</si>
  <si>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</si>
  <si>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</si>
  <si>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</si>
  <si>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</si>
  <si>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</si>
  <si>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</si>
  <si>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</si>
  <si>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</si>
  <si>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</si>
  <si>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</si>
  <si>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</si>
  <si>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</si>
  <si>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</si>
  <si>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</si>
  <si>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</si>
  <si>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</si>
  <si>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</si>
  <si>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</si>
  <si>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</si>
  <si>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</si>
  <si>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</si>
  <si>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</si>
  <si>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</si>
  <si>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</si>
  <si>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</si>
  <si>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</si>
  <si>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</si>
  <si>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</si>
  <si>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</si>
  <si>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</si>
  <si>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</si>
  <si>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</si>
  <si>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</si>
  <si>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</si>
  <si>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</si>
  <si>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</si>
  <si>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</si>
  <si>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</si>
  <si>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</si>
  <si>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</si>
  <si>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</si>
  <si>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</si>
  <si>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</si>
  <si>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</si>
  <si>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</si>
  <si>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</si>
  <si>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</si>
  <si>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</si>
  <si>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</si>
  <si>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</si>
  <si>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</si>
  <si>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</si>
  <si>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</si>
  <si>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</si>
  <si>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</si>
  <si>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</si>
  <si>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</si>
  <si>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</si>
  <si>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</si>
  <si>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</si>
  <si>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</si>
  <si>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</si>
  <si>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</si>
  <si>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</si>
  <si>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</si>
  <si>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</si>
  <si>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</si>
  <si>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</si>
  <si>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</si>
  <si>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</si>
  <si>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</si>
  <si>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</si>
  <si>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</si>
  <si>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</si>
  <si>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</si>
  <si>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</si>
  <si>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</si>
  <si>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</si>
  <si>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</si>
  <si>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</si>
  <si>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</si>
  <si>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</si>
  <si>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</si>
  <si>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</si>
  <si>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</si>
  <si>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</si>
  <si>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</si>
  <si>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</si>
  <si>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</si>
  <si>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</si>
  <si>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</si>
  <si>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</si>
  <si>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</si>
  <si>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</si>
  <si>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</si>
  <si>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</si>
  <si>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</si>
  <si>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</si>
  <si>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</si>
  <si>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</si>
  <si>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</si>
  <si>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</si>
  <si>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</si>
  <si>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</si>
  <si>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</si>
  <si>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</si>
  <si>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</si>
  <si>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</si>
  <si>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</si>
  <si>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</si>
  <si>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</si>
  <si>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</si>
  <si>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</si>
  <si>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</si>
  <si>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</si>
  <si>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</si>
  <si>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</si>
  <si>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</si>
  <si>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</si>
  <si>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</si>
  <si>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</si>
  <si>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</si>
  <si>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</si>
  <si>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</si>
  <si>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</si>
  <si>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</si>
  <si>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</si>
  <si>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</si>
  <si>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</si>
  <si>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</si>
  <si>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</si>
  <si>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</si>
  <si>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</si>
  <si>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</si>
  <si>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</si>
  <si>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</si>
  <si>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</si>
  <si>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</si>
  <si>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</si>
  <si>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</si>
  <si>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</si>
  <si>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</si>
  <si>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</si>
  <si>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</si>
  <si>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</si>
  <si>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</si>
  <si>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</si>
  <si>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</si>
  <si>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</si>
  <si>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</si>
  <si>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</si>
  <si>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</si>
  <si>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</si>
  <si>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</si>
  <si>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</si>
  <si>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</si>
  <si>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</si>
  <si>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</si>
  <si>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</si>
  <si>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</si>
  <si>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</si>
  <si>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</si>
  <si>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</si>
  <si>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</si>
  <si>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</si>
  <si>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</si>
  <si>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</si>
  <si>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</si>
  <si>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</si>
  <si>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</si>
  <si>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</si>
  <si>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</si>
  <si>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</si>
  <si>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</si>
  <si>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</si>
  <si>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</si>
  <si>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</si>
  <si>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</si>
  <si>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</si>
  <si>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</si>
  <si>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</si>
  <si>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</si>
  <si>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</si>
  <si>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</si>
  <si>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</si>
  <si>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</si>
  <si>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</si>
  <si>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</si>
  <si>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</si>
  <si>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</si>
  <si>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</si>
  <si>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</si>
  <si>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</si>
  <si>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</si>
  <si>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</si>
  <si>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</si>
  <si>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</si>
  <si>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</si>
  <si>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</si>
  <si>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</si>
  <si>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</si>
  <si>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</si>
  <si>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</si>
  <si>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</si>
  <si>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</si>
  <si>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</si>
  <si>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</si>
  <si>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</si>
  <si>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</si>
  <si>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</si>
  <si>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</si>
  <si>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</si>
  <si>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</si>
  <si>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</si>
  <si>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</si>
  <si>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</si>
  <si>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</si>
  <si>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</si>
  <si>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</si>
  <si>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</si>
  <si>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</si>
  <si>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</si>
  <si>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</si>
  <si>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</si>
  <si>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</si>
  <si>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</si>
  <si>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</si>
  <si>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</si>
  <si>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</si>
  <si>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</si>
  <si>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</si>
  <si>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</si>
  <si>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</si>
  <si>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</si>
  <si>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</si>
  <si>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</si>
  <si>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</si>
  <si>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</si>
  <si>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</si>
  <si>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</si>
  <si>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</si>
  <si>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</si>
  <si>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</si>
  <si>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</si>
  <si>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</si>
  <si>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</si>
  <si>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</si>
  <si>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</si>
  <si>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</si>
  <si>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</si>
  <si>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</si>
  <si>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</si>
  <si>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</si>
  <si>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</si>
  <si>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</si>
  <si>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</si>
  <si>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</si>
  <si>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</si>
  <si>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</si>
  <si>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</si>
  <si>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</si>
  <si>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</si>
  <si>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</si>
  <si>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</si>
  <si>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</si>
  <si>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</si>
  <si>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</si>
  <si>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</si>
  <si>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</si>
  <si>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</si>
  <si>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</si>
  <si>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</si>
  <si>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</si>
  <si>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</si>
  <si>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</si>
  <si>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</si>
  <si>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</si>
  <si>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</si>
  <si>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</si>
  <si>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</si>
  <si>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</si>
  <si>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</si>
  <si>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</si>
  <si>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</si>
  <si>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</si>
  <si>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</si>
  <si>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</si>
  <si>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</si>
  <si>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</si>
  <si>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</si>
  <si>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</si>
  <si>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</si>
  <si>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</si>
  <si>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</si>
  <si>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</si>
  <si>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</si>
  <si>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</si>
  <si>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</si>
  <si>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</si>
  <si>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</si>
  <si>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</si>
  <si>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</si>
  <si>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</si>
  <si>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</si>
  <si>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</si>
  <si>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</si>
  <si>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</si>
  <si>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</si>
  <si>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</si>
  <si>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</si>
  <si>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</si>
  <si>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</si>
  <si>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</si>
  <si>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</si>
  <si>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</si>
  <si>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</si>
  <si>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</si>
  <si>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</si>
  <si>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</si>
  <si>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</si>
  <si>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</si>
  <si>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</si>
  <si>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</si>
  <si>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</si>
  <si>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</si>
  <si>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</si>
  <si>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</si>
  <si>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</si>
  <si>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</si>
  <si>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</si>
  <si>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</si>
  <si>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</si>
  <si>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</si>
  <si>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</si>
  <si>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</si>
  <si>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</si>
  <si>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</si>
  <si>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</si>
  <si>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</si>
  <si>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</si>
  <si>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</si>
  <si>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</si>
  <si>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</si>
  <si>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</si>
  <si>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</si>
  <si>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</si>
  <si>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</si>
  <si>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</si>
  <si>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</si>
  <si>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</si>
  <si>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</si>
  <si>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</si>
  <si>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</si>
  <si>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</si>
  <si>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</si>
  <si>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</si>
  <si>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</si>
  <si>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</si>
  <si>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</si>
  <si>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</si>
  <si>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</si>
  <si>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</si>
  <si>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</si>
  <si>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</si>
  <si>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</si>
  <si>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</si>
  <si>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</si>
  <si>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</si>
  <si>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</si>
  <si>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</si>
  <si>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</si>
  <si>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</si>
  <si>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</si>
  <si>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</si>
  <si>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</si>
  <si>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</si>
  <si>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</si>
  <si>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</si>
  <si>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</si>
  <si>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</si>
  <si>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</si>
  <si>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</si>
  <si>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</si>
  <si>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</si>
  <si>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</si>
  <si>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</si>
  <si>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</si>
  <si>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</si>
  <si>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</si>
  <si>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</si>
  <si>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</si>
  <si>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</si>
  <si>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</si>
  <si>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</si>
  <si>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</si>
  <si>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</si>
  <si>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</si>
  <si>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</si>
  <si>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</si>
  <si>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</si>
  <si>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</si>
  <si>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</si>
  <si>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</si>
  <si>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</si>
  <si>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</si>
  <si>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</si>
  <si>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</si>
  <si>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</si>
  <si>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</si>
  <si>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</si>
  <si>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</si>
  <si>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</si>
  <si>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</si>
  <si>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</si>
  <si>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</si>
  <si>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</si>
  <si>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</si>
  <si>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</si>
  <si>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</si>
  <si>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</si>
  <si>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</si>
  <si>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</si>
  <si>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</si>
  <si>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</si>
  <si>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</si>
  <si>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</si>
  <si>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</si>
  <si>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</si>
  <si>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</si>
  <si>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</si>
  <si>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</si>
  <si>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</si>
  <si>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</si>
  <si>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</si>
  <si>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</si>
  <si>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</si>
  <si>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</si>
  <si>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</si>
  <si>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</si>
  <si>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</si>
  <si>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</si>
  <si>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</si>
  <si>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</si>
  <si>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</si>
  <si>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</si>
  <si>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</si>
  <si>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</si>
  <si>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</si>
  <si>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</si>
  <si>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</si>
  <si>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</si>
  <si>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</si>
  <si>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</si>
  <si>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</si>
  <si>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</si>
  <si>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</si>
  <si>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</si>
  <si>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</si>
  <si>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</si>
  <si>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</si>
  <si>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</si>
  <si>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</si>
  <si>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</si>
  <si>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</si>
  <si>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</si>
  <si>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</si>
  <si>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</si>
  <si>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</si>
  <si>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</si>
  <si>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</si>
  <si>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</si>
  <si>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</si>
  <si>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</si>
  <si>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</si>
  <si>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</si>
  <si>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</si>
  <si>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</si>
  <si>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</si>
  <si>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</si>
  <si>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</si>
  <si>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</si>
  <si>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</si>
  <si>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</si>
  <si>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</si>
  <si>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</si>
  <si>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</si>
  <si>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</si>
  <si>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</si>
  <si>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</si>
  <si>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</si>
  <si>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</si>
  <si>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</si>
  <si>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</si>
  <si>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</si>
  <si>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</si>
  <si>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</si>
  <si>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</si>
  <si>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</si>
  <si>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</si>
  <si>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</si>
  <si>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</si>
  <si>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</si>
  <si>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</si>
  <si>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</si>
  <si>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</si>
  <si>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</si>
  <si>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</si>
  <si>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</si>
  <si>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</si>
  <si>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</si>
  <si>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</si>
  <si>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</si>
  <si>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</si>
  <si>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</si>
  <si>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</si>
  <si>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</si>
  <si>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</si>
  <si>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</si>
  <si>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</si>
  <si>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</si>
  <si>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</si>
  <si>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</si>
  <si>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</si>
  <si>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</si>
  <si>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</si>
  <si>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</si>
  <si>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</si>
  <si>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</si>
  <si>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</si>
  <si>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</si>
  <si>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</si>
  <si>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</si>
  <si>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</si>
  <si>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</si>
  <si>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</si>
  <si>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</si>
  <si>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</si>
  <si>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</si>
  <si>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</si>
  <si>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</si>
  <si>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</si>
  <si>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</si>
  <si>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</si>
  <si>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</si>
  <si>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</si>
  <si>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</si>
  <si>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</si>
  <si>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</si>
  <si>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</si>
  <si>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</si>
  <si>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</si>
  <si>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</si>
  <si>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</si>
  <si>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</si>
  <si>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</si>
  <si>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</si>
  <si>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</si>
  <si>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</si>
  <si>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</si>
  <si>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</si>
  <si>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</si>
  <si>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</si>
  <si>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</si>
  <si>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</si>
  <si>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</si>
  <si>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</si>
  <si>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</si>
  <si>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</si>
  <si>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</si>
  <si>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</si>
  <si>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</si>
  <si>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</si>
  <si>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</si>
  <si>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</si>
  <si>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</si>
  <si>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</si>
  <si>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</si>
  <si>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</si>
  <si>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</si>
  <si>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</si>
  <si>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</si>
  <si>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</si>
  <si>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</si>
  <si>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</si>
  <si>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</si>
  <si>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</si>
  <si>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</si>
  <si>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</si>
  <si>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</si>
  <si>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</si>
  <si>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</si>
  <si>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</si>
  <si>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</si>
  <si>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</si>
  <si>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</si>
  <si>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</si>
  <si>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</si>
  <si>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</si>
  <si>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</si>
  <si>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</si>
  <si>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</si>
  <si>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</si>
  <si>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</si>
  <si>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</si>
  <si>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</si>
  <si>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</si>
  <si>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</si>
  <si>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</si>
  <si>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</si>
  <si>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</si>
  <si>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</si>
  <si>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</si>
  <si>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</si>
  <si>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</si>
  <si>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</si>
  <si>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</si>
  <si>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</si>
  <si>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</si>
  <si>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</si>
  <si>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</si>
  <si>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</si>
  <si>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</si>
  <si>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</si>
  <si>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</si>
  <si>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</si>
  <si>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</si>
  <si>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</si>
  <si>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</si>
  <si>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</si>
  <si>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</si>
  <si>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</si>
  <si>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</si>
  <si>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</si>
  <si>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</si>
  <si>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</si>
  <si>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</si>
  <si>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</si>
  <si>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</si>
  <si>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</si>
  <si>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</si>
  <si>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</si>
  <si>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</si>
  <si>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</si>
  <si>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</si>
  <si>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</si>
  <si>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</si>
  <si>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</si>
  <si>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</si>
  <si>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</si>
  <si>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</si>
  <si>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</si>
  <si>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</si>
  <si>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</si>
  <si>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</si>
  <si>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</si>
  <si>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</si>
  <si>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</si>
  <si>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</si>
  <si>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</si>
  <si>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</si>
  <si>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</si>
  <si>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</si>
  <si>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</si>
  <si>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</si>
  <si>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</si>
  <si>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</si>
  <si>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</si>
  <si>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</si>
  <si>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</si>
  <si>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</si>
  <si>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</si>
  <si>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</si>
  <si>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</si>
  <si>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</si>
  <si>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</si>
  <si>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</si>
  <si>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</si>
  <si>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</si>
  <si>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</si>
  <si>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</si>
  <si>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</si>
  <si>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</si>
  <si>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</si>
  <si>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</si>
  <si>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</si>
  <si>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</si>
  <si>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</si>
  <si>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</si>
  <si>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</si>
  <si>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</si>
  <si>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</si>
  <si>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</si>
  <si>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</si>
  <si>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</si>
  <si>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</si>
  <si>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</si>
  <si>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</si>
  <si>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</si>
  <si>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</si>
  <si>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</si>
  <si>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</si>
  <si>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</si>
  <si>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</si>
  <si>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</si>
  <si>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</si>
  <si>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</si>
  <si>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</si>
  <si>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</si>
  <si>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</si>
  <si>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</si>
  <si>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</si>
  <si>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</si>
  <si>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</si>
  <si>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</si>
  <si>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</si>
  <si>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</si>
  <si>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</si>
  <si>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</si>
  <si>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</si>
  <si>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</si>
  <si>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</si>
  <si>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</si>
  <si>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</si>
  <si>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</si>
  <si>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</si>
  <si>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</si>
  <si>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</si>
  <si>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</si>
  <si>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</si>
  <si>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</si>
  <si>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</si>
  <si>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</si>
  <si>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</si>
  <si>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</si>
  <si>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</si>
  <si>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</si>
  <si>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</si>
  <si>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</si>
  <si>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</si>
  <si>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</si>
  <si>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</si>
  <si>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</si>
  <si>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</si>
  <si>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</si>
  <si>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</si>
  <si>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</si>
  <si>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</si>
  <si>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</si>
  <si>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</si>
  <si>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</si>
  <si>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</si>
  <si>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</si>
  <si>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</si>
  <si>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</si>
  <si>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</si>
  <si>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</si>
  <si>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</si>
  <si>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</si>
  <si>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</si>
  <si>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</si>
  <si>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</si>
  <si>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</si>
  <si>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</si>
  <si>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</si>
  <si>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</si>
  <si>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</si>
  <si>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</si>
  <si>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</si>
  <si>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</si>
  <si>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</si>
  <si>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</si>
  <si>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</si>
  <si>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</si>
  <si>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</si>
  <si>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</si>
  <si>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</si>
  <si>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</si>
  <si>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</si>
  <si>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</si>
  <si>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</si>
  <si>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</si>
  <si>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</si>
  <si>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</si>
  <si>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</si>
  <si>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</si>
  <si>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</si>
  <si>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</si>
  <si>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</si>
  <si>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</si>
  <si>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</si>
  <si>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</si>
  <si>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</si>
  <si>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</si>
  <si>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</si>
  <si>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</si>
  <si>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</si>
  <si>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</si>
  <si>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</si>
  <si>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</si>
  <si>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</si>
  <si>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</si>
  <si>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</si>
  <si>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</si>
  <si>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</si>
  <si>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</si>
  <si>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</si>
  <si>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</si>
  <si>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</si>
  <si>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</si>
  <si>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</si>
  <si>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</si>
  <si>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</si>
  <si>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</si>
  <si>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</si>
  <si>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</si>
  <si>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</si>
  <si>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</si>
  <si>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</si>
  <si>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</si>
  <si>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</si>
  <si>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</si>
  <si>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</si>
  <si>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</si>
  <si>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</si>
  <si>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</si>
  <si>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</si>
  <si>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</si>
  <si>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</si>
  <si>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</si>
  <si>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</si>
  <si>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</si>
  <si>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</si>
  <si>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</si>
  <si>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</si>
  <si>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</si>
  <si>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</si>
  <si>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</si>
  <si>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</si>
  <si>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</si>
  <si>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</si>
  <si>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</si>
  <si>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</si>
  <si>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</si>
  <si>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</si>
  <si>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</si>
  <si>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</si>
  <si>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</si>
  <si>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</si>
  <si>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</si>
  <si>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</si>
  <si>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</si>
  <si>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</si>
  <si>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</si>
  <si>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</si>
  <si>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</si>
  <si>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</si>
  <si>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</si>
  <si>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</si>
  <si>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</si>
  <si>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</si>
  <si>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</si>
  <si>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</si>
  <si>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</si>
  <si>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</si>
  <si>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</si>
  <si>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</si>
  <si>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</si>
  <si>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</si>
  <si>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</si>
  <si>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</si>
  <si>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</si>
  <si>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</si>
  <si>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</si>
  <si>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</si>
  <si>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</si>
  <si>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</si>
  <si>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</si>
  <si>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</si>
  <si>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</si>
  <si>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</si>
  <si>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</si>
  <si>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</si>
  <si>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</si>
  <si>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</si>
  <si>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</si>
  <si>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</si>
  <si>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</si>
  <si>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</si>
  <si>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</si>
  <si>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</si>
  <si>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</si>
  <si>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</si>
  <si>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</si>
  <si>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</si>
  <si>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</si>
  <si>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</si>
  <si>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</si>
  <si>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</si>
  <si>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</si>
  <si>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</si>
  <si>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</si>
  <si>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</si>
  <si>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</si>
  <si>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</si>
  <si>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</si>
  <si>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</si>
  <si>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</si>
  <si>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</si>
  <si>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</si>
  <si>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</si>
  <si>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</si>
  <si>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</si>
  <si>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</si>
  <si>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</si>
  <si>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</si>
  <si>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</si>
  <si>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</si>
  <si>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</si>
  <si>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</si>
  <si>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</si>
  <si>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</si>
  <si>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</si>
  <si>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</si>
  <si>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</si>
  <si>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</si>
  <si>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</si>
  <si>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</si>
  <si>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</si>
  <si>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</si>
  <si>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</si>
  <si>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</si>
  <si>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</si>
  <si>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</si>
  <si>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</si>
  <si>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</si>
  <si>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</si>
  <si>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</si>
  <si>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</si>
  <si>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</si>
  <si>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</si>
  <si>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</si>
  <si>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</si>
  <si>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</si>
  <si>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</si>
  <si>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</si>
  <si>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</si>
  <si>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</si>
  <si>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</si>
  <si>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</si>
  <si>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</si>
  <si>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</si>
  <si>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</si>
  <si>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</si>
  <si>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</si>
  <si>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</si>
  <si>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</si>
  <si>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</si>
  <si>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</si>
  <si>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</si>
  <si>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</si>
  <si>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</si>
  <si>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</si>
  <si>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</si>
  <si>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</si>
  <si>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</si>
  <si>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</si>
  <si>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</si>
  <si>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</si>
  <si>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</si>
  <si>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</si>
  <si>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</si>
  <si>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</si>
  <si>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</si>
  <si>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</si>
  <si>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</si>
  <si>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</si>
  <si>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</si>
  <si>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</si>
  <si>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</si>
  <si>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</si>
  <si>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</si>
  <si>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</si>
  <si>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</si>
  <si>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</si>
  <si>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</si>
  <si>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</si>
  <si>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</si>
  <si>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</si>
  <si>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</si>
  <si>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</si>
  <si>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</si>
  <si>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</si>
  <si>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</si>
  <si>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</si>
  <si>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</si>
  <si>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</si>
  <si>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</si>
  <si>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</si>
  <si>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</si>
  <si>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</si>
  <si>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</si>
  <si>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</si>
  <si>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</si>
  <si>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</si>
  <si>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</si>
  <si>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</si>
  <si>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</si>
  <si>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</si>
  <si>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</si>
  <si>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</si>
  <si>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</si>
  <si>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</si>
  <si>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</si>
  <si>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</si>
  <si>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</si>
  <si>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</si>
  <si>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</si>
  <si>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</si>
  <si>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</si>
  <si>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</si>
  <si>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</si>
  <si>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</si>
  <si>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</si>
  <si>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</si>
  <si>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</si>
  <si>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</si>
  <si>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</si>
  <si>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</si>
  <si>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</si>
  <si>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</si>
  <si>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</si>
  <si>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</si>
  <si>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</si>
  <si>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</si>
  <si>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</si>
  <si>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</si>
  <si>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</si>
  <si>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</si>
  <si>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</si>
  <si>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</si>
  <si>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</si>
  <si>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</si>
  <si>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</si>
  <si>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</si>
  <si>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</si>
  <si>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</si>
  <si>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</si>
  <si>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</si>
  <si>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</si>
  <si>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</si>
  <si>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</si>
  <si>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</si>
  <si>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</si>
  <si>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</si>
  <si>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</si>
  <si>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</si>
  <si>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</si>
  <si>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</si>
  <si>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</si>
  <si>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</si>
  <si>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</si>
  <si>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</si>
  <si>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</si>
  <si>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</si>
  <si>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</si>
  <si>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</si>
  <si>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</si>
  <si>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</si>
  <si>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</si>
  <si>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</si>
  <si>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</si>
  <si>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</si>
  <si>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</si>
  <si>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</si>
  <si>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</si>
  <si>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</si>
  <si>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</si>
  <si>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</si>
  <si>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</si>
  <si>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</si>
  <si>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</si>
  <si>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</si>
  <si>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</si>
  <si>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</si>
  <si>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</si>
  <si>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</si>
  <si>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</si>
  <si>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</si>
  <si>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</si>
  <si>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</si>
  <si>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</si>
  <si>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</si>
  <si>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</si>
  <si>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</si>
  <si>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</si>
  <si>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</si>
  <si>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</si>
  <si>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</si>
  <si>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</si>
  <si>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</si>
  <si>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</si>
  <si>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</si>
  <si>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</si>
  <si>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</si>
  <si>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</si>
  <si>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</si>
  <si>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</si>
  <si>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</si>
  <si>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</si>
  <si>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</si>
  <si>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</si>
  <si>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</si>
  <si>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</si>
  <si>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</si>
  <si>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</si>
  <si>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</si>
  <si>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</si>
  <si>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</si>
  <si>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</si>
  <si>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</si>
  <si>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</si>
  <si>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</si>
  <si>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</si>
  <si>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</si>
  <si>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</si>
  <si>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</si>
  <si>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</si>
  <si>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</si>
  <si>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</si>
  <si>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</si>
  <si>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</si>
  <si>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</si>
  <si>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</si>
  <si>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</si>
  <si>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</si>
  <si>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</si>
  <si>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</si>
  <si>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</si>
  <si>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</si>
  <si>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</si>
  <si>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</si>
  <si>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</si>
  <si>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</si>
  <si>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</si>
  <si>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</si>
  <si>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</si>
  <si>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</si>
  <si>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</si>
  <si>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</si>
  <si>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</si>
  <si>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</si>
  <si>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</si>
  <si>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</si>
  <si>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</si>
  <si>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</si>
  <si>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</si>
  <si>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</si>
  <si>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</si>
  <si>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</si>
  <si>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</si>
  <si>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</si>
  <si>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</si>
  <si>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</si>
  <si>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</si>
  <si>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</si>
  <si>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</si>
  <si>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</si>
  <si>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</si>
  <si>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</si>
  <si>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</si>
  <si>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</si>
  <si>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</si>
  <si>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</si>
  <si>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</si>
  <si>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</si>
  <si>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</si>
  <si>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</si>
  <si>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</si>
  <si>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</si>
  <si>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</si>
  <si>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</si>
  <si>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</si>
  <si>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</si>
  <si>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</si>
  <si>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</si>
  <si>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</si>
  <si>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</si>
  <si>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</si>
  <si>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</si>
  <si>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</si>
  <si>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</si>
  <si>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</si>
  <si>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</si>
  <si>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</si>
  <si>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</si>
  <si>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</si>
  <si>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</si>
  <si>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</si>
  <si>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</si>
  <si>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</si>
  <si>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</si>
  <si>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</si>
  <si>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</si>
  <si>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</si>
  <si>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</si>
  <si>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</si>
  <si>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</si>
  <si>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</si>
  <si>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</si>
  <si>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</si>
  <si>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</si>
  <si>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</si>
  <si>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</si>
  <si>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</si>
  <si>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</si>
  <si>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</si>
  <si>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</si>
  <si>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</si>
  <si>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</si>
  <si>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</si>
  <si>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</si>
  <si>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</si>
  <si>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</si>
  <si>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</si>
  <si>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</si>
  <si>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</si>
  <si>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</si>
  <si>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</si>
  <si>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</si>
  <si>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</si>
  <si>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</si>
  <si>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</si>
  <si>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</si>
  <si>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</si>
  <si>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</si>
  <si>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</si>
  <si>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</si>
  <si>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</si>
  <si>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</si>
  <si>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</si>
  <si>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</si>
  <si>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</si>
  <si>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</si>
  <si>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</si>
  <si>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</si>
  <si>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</si>
  <si>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</si>
  <si>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</si>
  <si>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</si>
  <si>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</si>
  <si>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</si>
  <si>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</si>
  <si>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</si>
  <si>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</si>
  <si>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</si>
  <si>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</si>
  <si>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</si>
  <si>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</si>
  <si>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</si>
  <si>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</si>
  <si>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</si>
  <si>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</si>
  <si>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</si>
  <si>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</si>
  <si>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</si>
  <si>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</si>
  <si>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</si>
  <si>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</si>
  <si>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</si>
  <si>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</si>
  <si>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</si>
  <si>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</si>
  <si>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</si>
  <si>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</si>
  <si>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</si>
  <si>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</si>
  <si>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</si>
  <si>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</si>
  <si>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</si>
  <si>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</si>
  <si>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</si>
  <si>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</si>
  <si>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</si>
  <si>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</si>
  <si>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</si>
  <si>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</si>
  <si>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</si>
  <si>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</si>
  <si>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</si>
  <si>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</si>
  <si>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</si>
  <si>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</si>
  <si>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</si>
  <si>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</si>
  <si>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</si>
  <si>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</si>
  <si>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</si>
  <si>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</si>
  <si>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</si>
  <si>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</si>
  <si>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</si>
  <si>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</si>
  <si>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</si>
  <si>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</si>
  <si>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</si>
  <si>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</si>
  <si>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</si>
  <si>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</si>
  <si>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</si>
  <si>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</si>
  <si>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</si>
  <si>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</si>
  <si>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</si>
  <si>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</si>
  <si>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</si>
  <si>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</si>
  <si>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</si>
  <si>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</si>
  <si>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</si>
  <si>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</si>
  <si>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</si>
  <si>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</si>
  <si>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</si>
  <si>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</si>
  <si>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</si>
  <si>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</si>
  <si>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</si>
  <si>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</si>
  <si>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</si>
  <si>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</si>
  <si>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</si>
  <si>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</si>
  <si>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</si>
  <si>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</si>
  <si>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</si>
  <si>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</si>
  <si>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</si>
  <si>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</si>
  <si>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</si>
  <si>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</si>
  <si>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</si>
  <si>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</si>
  <si>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</si>
  <si>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</si>
  <si>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</si>
  <si>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</si>
  <si>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</si>
  <si>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</si>
  <si>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</si>
  <si>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</si>
  <si>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</si>
  <si>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</si>
  <si>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</si>
  <si>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</si>
  <si>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</si>
  <si>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</si>
  <si>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</si>
  <si>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</si>
  <si>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</si>
  <si>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</si>
  <si>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</si>
  <si>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</si>
  <si>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</si>
  <si>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</si>
  <si>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</si>
  <si>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</si>
  <si>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</si>
  <si>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</si>
  <si>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</si>
  <si>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</si>
  <si>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</si>
  <si>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</si>
  <si>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</si>
  <si>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</si>
  <si>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</si>
  <si>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</si>
  <si>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</si>
  <si>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</si>
  <si>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</si>
  <si>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</si>
  <si>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</si>
  <si>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</si>
  <si>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</si>
  <si>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</si>
  <si>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</si>
  <si>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</si>
  <si>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</si>
  <si>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</si>
  <si>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</si>
  <si>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</si>
  <si>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</si>
  <si>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</si>
  <si>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</si>
  <si>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</si>
  <si>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</si>
  <si>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</si>
  <si>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</si>
  <si>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</si>
  <si>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</si>
  <si>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</si>
  <si>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</si>
  <si>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</si>
  <si>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</si>
  <si>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</si>
  <si>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</si>
  <si>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</si>
  <si>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</si>
  <si>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</si>
  <si>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</si>
  <si>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</si>
  <si>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</si>
  <si>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</si>
  <si>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</si>
  <si>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</si>
  <si>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</si>
  <si>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</si>
  <si>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</si>
  <si>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</si>
  <si>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</si>
  <si>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</si>
  <si>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</si>
  <si>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</si>
  <si>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</si>
  <si>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</si>
  <si>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</si>
  <si>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</si>
  <si>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</si>
  <si>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</si>
  <si>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</si>
  <si>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</si>
  <si>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</si>
  <si>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</si>
  <si>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</si>
  <si>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</si>
  <si>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</si>
  <si>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</si>
  <si>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</si>
  <si>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</si>
  <si>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</si>
  <si>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</si>
  <si>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</si>
  <si>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</si>
  <si>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</si>
  <si>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</si>
  <si>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</si>
  <si>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</si>
  <si>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</si>
  <si>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</si>
  <si>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</si>
  <si>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</si>
  <si>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</si>
  <si>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</si>
  <si>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</si>
  <si>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</si>
  <si>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</si>
  <si>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</si>
  <si>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</si>
  <si>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</si>
  <si>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</si>
  <si>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</si>
  <si>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</si>
  <si>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</si>
  <si>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</si>
  <si>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</si>
  <si>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</si>
  <si>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</si>
  <si>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</si>
  <si>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</si>
  <si>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</si>
  <si>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</si>
  <si>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</si>
  <si>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</si>
  <si>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</si>
  <si>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</si>
  <si>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</si>
  <si>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</si>
  <si>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</si>
  <si>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</si>
  <si>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</si>
  <si>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</si>
  <si>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</si>
  <si>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</si>
  <si>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</si>
  <si>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</si>
  <si>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</si>
  <si>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</si>
  <si>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</si>
  <si>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</si>
  <si>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</si>
  <si>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</si>
  <si>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</si>
  <si>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</si>
  <si>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</si>
  <si>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</si>
  <si>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</si>
  <si>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</si>
  <si>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</si>
  <si>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</si>
  <si>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</si>
  <si>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</si>
  <si>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</si>
  <si>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</si>
  <si>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</si>
  <si>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</si>
  <si>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</si>
  <si>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</si>
  <si>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</si>
  <si>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</si>
  <si>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</si>
  <si>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</si>
  <si>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</si>
  <si>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</si>
  <si>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</si>
  <si>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</si>
  <si>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</si>
  <si>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</si>
  <si>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</si>
  <si>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</si>
  <si>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</si>
  <si>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</si>
  <si>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</si>
  <si>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</si>
  <si>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</si>
  <si>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</si>
  <si>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</si>
  <si>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</si>
  <si>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</si>
  <si>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</si>
  <si>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</si>
  <si>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</si>
  <si>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</si>
  <si>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</si>
  <si>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</si>
  <si>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</si>
  <si>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</si>
  <si>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</si>
  <si>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</si>
  <si>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</si>
  <si>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</si>
  <si>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</si>
  <si>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</si>
  <si>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</si>
  <si>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</si>
  <si>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</si>
  <si>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</si>
  <si>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</si>
  <si>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</si>
  <si>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</si>
  <si>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</si>
  <si>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</si>
  <si>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</si>
  <si>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</si>
  <si>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</si>
  <si>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</si>
  <si>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</si>
  <si>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</si>
  <si>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</si>
  <si>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</si>
  <si>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</si>
  <si>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</si>
  <si>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</si>
  <si>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</si>
  <si>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</si>
  <si>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</si>
  <si>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</si>
  <si>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</si>
  <si>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</si>
  <si>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</si>
  <si>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</si>
  <si>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</si>
  <si>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</si>
  <si>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</si>
  <si>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</si>
  <si>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</si>
  <si>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</si>
  <si>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</si>
  <si>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</si>
  <si>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</si>
  <si>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</si>
  <si>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</si>
  <si>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</si>
  <si>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</si>
  <si>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</si>
  <si>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</si>
  <si>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</si>
  <si>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</si>
  <si>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</si>
  <si>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</si>
  <si>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</si>
  <si>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</si>
  <si>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</si>
  <si>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</si>
  <si>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</si>
  <si>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</si>
  <si>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</si>
  <si>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</si>
  <si>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</si>
  <si>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</si>
  <si>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</si>
  <si>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</si>
  <si>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</si>
  <si>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</si>
  <si>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</si>
  <si>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</si>
  <si>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</si>
  <si>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</si>
  <si>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</si>
  <si>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</si>
  <si>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</si>
  <si>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</si>
  <si>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</si>
  <si>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</si>
  <si>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</si>
  <si>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</si>
  <si>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</si>
  <si>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</si>
  <si>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</si>
  <si>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</si>
  <si>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</si>
  <si>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</si>
  <si>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</si>
  <si>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</si>
  <si>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</si>
  <si>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</si>
  <si>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</si>
  <si>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</si>
  <si>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</si>
  <si>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</si>
  <si>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</si>
  <si>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</si>
  <si>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</si>
  <si>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</si>
  <si>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</si>
  <si>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</si>
  <si>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</si>
  <si>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</si>
  <si>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</si>
  <si>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</si>
  <si>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</si>
  <si>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</si>
  <si>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</si>
  <si>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</si>
  <si>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</si>
  <si>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</si>
  <si>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</si>
  <si>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</si>
  <si>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</si>
  <si>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</si>
  <si>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</si>
  <si>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</si>
  <si>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</si>
  <si>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</si>
  <si>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</si>
  <si>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</si>
  <si>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</si>
  <si>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</si>
  <si>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</si>
  <si>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</si>
  <si>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</si>
  <si>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</si>
  <si>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</si>
  <si>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</si>
  <si>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</si>
  <si>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</si>
  <si>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</si>
  <si>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</si>
  <si>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</si>
  <si>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</si>
  <si>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</si>
  <si>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</si>
  <si>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</si>
  <si>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</si>
  <si>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</si>
  <si>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</si>
  <si>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</si>
  <si>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</si>
  <si>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</si>
  <si>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</si>
  <si>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</si>
  <si>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</si>
  <si>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</si>
  <si>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</si>
  <si>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</si>
  <si>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</si>
  <si>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</si>
  <si>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</si>
  <si>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</si>
  <si>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</si>
  <si>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</si>
  <si>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</si>
  <si>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</si>
  <si>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</si>
  <si>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</si>
  <si>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</si>
  <si>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</si>
  <si>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</si>
  <si>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</si>
  <si>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</si>
  <si>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</si>
  <si>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</si>
  <si>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</si>
  <si>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</si>
  <si>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</si>
  <si>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</si>
  <si>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</si>
  <si>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</si>
  <si>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</si>
  <si>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</si>
  <si>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</si>
  <si>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</si>
  <si>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</si>
  <si>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</si>
  <si>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</si>
  <si>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</si>
  <si>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</si>
  <si>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</si>
  <si>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</si>
  <si>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</si>
  <si>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</si>
  <si>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</si>
  <si>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</si>
  <si>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</si>
  <si>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</si>
  <si>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</si>
  <si>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</si>
  <si>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</si>
  <si>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</si>
  <si>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</si>
  <si>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</si>
  <si>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</si>
  <si>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</si>
  <si>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</si>
  <si>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</si>
  <si>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</si>
  <si>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</si>
  <si>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</si>
  <si>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</si>
  <si>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</si>
  <si>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</si>
  <si>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</si>
  <si>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</si>
  <si>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</si>
  <si>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</si>
  <si>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</si>
  <si>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</si>
  <si>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</si>
  <si>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</si>
  <si>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</si>
  <si>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</si>
  <si>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</si>
  <si>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</si>
  <si>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</si>
  <si>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</si>
  <si>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</si>
  <si>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</si>
  <si>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</si>
  <si>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</si>
  <si>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</si>
  <si>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</si>
  <si>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</si>
  <si>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</si>
  <si>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</si>
  <si>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</si>
  <si>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</si>
  <si>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</si>
  <si>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</si>
  <si>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</si>
  <si>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</si>
  <si>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</si>
  <si>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</si>
  <si>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</si>
  <si>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</si>
  <si>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</si>
  <si>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</si>
  <si>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</si>
  <si>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</si>
  <si>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</si>
  <si>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</si>
  <si>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</si>
  <si>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</si>
  <si>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</si>
  <si>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</si>
  <si>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</si>
  <si>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</si>
  <si>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</si>
  <si>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</si>
  <si>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</si>
  <si>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</si>
  <si>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</si>
  <si>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</si>
  <si>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</si>
  <si>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</si>
  <si>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</si>
  <si>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</si>
  <si>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</si>
  <si>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</si>
  <si>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</si>
  <si>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</si>
  <si>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</si>
  <si>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</si>
  <si>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</si>
  <si>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</si>
  <si>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</si>
  <si>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</si>
  <si>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</si>
  <si>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</si>
  <si>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</si>
  <si>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</si>
  <si>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</si>
  <si>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</si>
  <si>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</si>
  <si>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</si>
  <si>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</si>
  <si>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</si>
  <si>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</si>
  <si>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</si>
  <si>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</si>
  <si>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</si>
  <si>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</si>
  <si>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</si>
  <si>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</si>
  <si>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</si>
  <si>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</si>
  <si>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</si>
  <si>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</si>
  <si>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</si>
  <si>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</si>
  <si>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</si>
  <si>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</si>
  <si>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</si>
  <si>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</si>
  <si>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</si>
  <si>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</si>
  <si>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</si>
  <si>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</si>
  <si>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</si>
  <si>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</si>
  <si>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</si>
  <si>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</si>
  <si>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</si>
  <si>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</si>
  <si>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</si>
  <si>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</si>
  <si>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</si>
  <si>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</si>
  <si>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</si>
  <si>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</si>
  <si>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</si>
  <si>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</si>
  <si>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</si>
  <si>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</si>
  <si>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</si>
  <si>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</si>
  <si>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</si>
  <si>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</si>
  <si>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</si>
  <si>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</si>
  <si>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</si>
  <si>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</si>
  <si>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</si>
  <si>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</si>
  <si>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</si>
  <si>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</si>
  <si>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</si>
  <si>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</si>
  <si>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</si>
  <si>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</si>
  <si>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</si>
  <si>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</si>
  <si>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</si>
  <si>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</si>
  <si>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</si>
  <si>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</si>
  <si>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</si>
  <si>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</si>
  <si>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</si>
  <si>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</si>
  <si>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</si>
  <si>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</si>
  <si>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</si>
  <si>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</si>
  <si>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</si>
  <si>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</si>
  <si>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</si>
  <si>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</si>
  <si>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</si>
  <si>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</si>
  <si>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</si>
  <si>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</si>
  <si>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</si>
  <si>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</si>
  <si>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</si>
  <si>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</si>
  <si>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</si>
  <si>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</si>
  <si>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</si>
  <si>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</si>
  <si>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</si>
  <si>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</si>
  <si>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</si>
  <si>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</si>
  <si>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</si>
  <si>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</si>
  <si>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</si>
  <si>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</si>
  <si>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</si>
  <si>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</si>
  <si>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</si>
  <si>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</si>
  <si>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</si>
  <si>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</si>
  <si>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</si>
  <si>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</si>
  <si>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</si>
  <si>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</si>
  <si>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</si>
  <si>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</si>
  <si>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</si>
  <si>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</si>
  <si>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</si>
  <si>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</si>
  <si>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</si>
  <si>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</si>
  <si>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</si>
  <si>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</si>
  <si>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</si>
  <si>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</si>
  <si>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</si>
  <si>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</si>
  <si>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</si>
  <si>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</si>
  <si>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</si>
  <si>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</si>
  <si>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</si>
  <si>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</si>
  <si>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</si>
  <si>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</si>
  <si>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</si>
  <si>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</si>
  <si>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</si>
  <si>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</si>
  <si>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</si>
  <si>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</si>
  <si>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</si>
  <si>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</si>
  <si>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</si>
  <si>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</si>
  <si>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</si>
  <si>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</si>
  <si>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</si>
  <si>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</si>
  <si>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</si>
  <si>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</si>
  <si>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</si>
  <si>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</si>
  <si>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</si>
  <si>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</si>
  <si>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</si>
  <si>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</si>
  <si>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</si>
  <si>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</si>
  <si>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</si>
  <si>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</si>
  <si>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</si>
  <si>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</si>
  <si>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</si>
  <si>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</si>
  <si>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</si>
  <si>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</si>
  <si>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</si>
  <si>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</si>
  <si>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</si>
  <si>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</si>
  <si>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</si>
  <si>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</si>
  <si>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</si>
  <si>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</si>
  <si>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</si>
  <si>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</si>
  <si>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</si>
  <si>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</si>
  <si>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</si>
  <si>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</si>
  <si>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</si>
  <si>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</si>
  <si>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</si>
  <si>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</si>
  <si>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</si>
  <si>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</si>
  <si>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</si>
  <si>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</si>
  <si>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</si>
  <si>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</si>
  <si>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</si>
  <si>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</si>
  <si>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</si>
  <si>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</si>
  <si>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</si>
  <si>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</si>
  <si>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</si>
  <si>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</si>
  <si>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</si>
  <si>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</si>
  <si>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</si>
  <si>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</si>
  <si>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</si>
  <si>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</si>
  <si>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</si>
  <si>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</si>
  <si>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</si>
  <si>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</si>
  <si>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</si>
  <si>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</si>
  <si>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</si>
  <si>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</si>
  <si>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</si>
  <si>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</si>
  <si>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</si>
  <si>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</si>
  <si>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</si>
  <si>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</si>
  <si>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</si>
  <si>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</si>
  <si>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</si>
  <si>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</si>
  <si>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</si>
  <si>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</si>
  <si>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</si>
  <si>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</si>
  <si>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</si>
  <si>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</si>
  <si>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</si>
  <si>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</si>
  <si>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</si>
  <si>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</si>
  <si>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</si>
  <si>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</si>
  <si>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</si>
  <si>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</si>
  <si>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</si>
  <si>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</si>
  <si>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</si>
  <si>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</si>
  <si>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</si>
  <si>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</si>
  <si>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</si>
  <si>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</si>
  <si>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</si>
  <si>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</si>
  <si>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</si>
  <si>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</si>
  <si>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</si>
  <si>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</si>
  <si>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</si>
  <si>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</si>
  <si>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</si>
  <si>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</si>
  <si>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</si>
  <si>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</si>
  <si>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</si>
  <si>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</si>
  <si>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</si>
  <si>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</si>
  <si>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</si>
  <si>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</si>
  <si>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</si>
  <si>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</si>
  <si>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</si>
  <si>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</si>
  <si>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</si>
  <si>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</si>
  <si>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</si>
  <si>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</si>
  <si>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</si>
  <si>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</si>
  <si>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</si>
  <si>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</si>
  <si>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</si>
  <si>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</si>
  <si>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</si>
  <si>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</si>
  <si>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</si>
  <si>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</si>
  <si>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</si>
  <si>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</si>
  <si>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</si>
  <si>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</si>
  <si>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</si>
  <si>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</si>
  <si>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</si>
  <si>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</si>
  <si>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</si>
  <si>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</si>
  <si>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</si>
  <si>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</si>
  <si>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</si>
  <si>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</si>
  <si>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</si>
  <si>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</si>
  <si>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</si>
  <si>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</si>
  <si>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</si>
  <si>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</si>
  <si>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</si>
  <si>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</si>
  <si>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</si>
  <si>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</si>
  <si>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</si>
  <si>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</si>
  <si>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</si>
  <si>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</si>
  <si>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</si>
  <si>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</si>
  <si>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</si>
  <si>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</si>
  <si>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</si>
  <si>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</si>
  <si>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</si>
  <si>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</si>
  <si>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</si>
  <si>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</si>
  <si>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</si>
  <si>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</si>
  <si>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</si>
  <si>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</si>
  <si>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</si>
  <si>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</si>
  <si>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</si>
  <si>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</si>
  <si>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</si>
  <si>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</si>
  <si>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</si>
  <si>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</si>
  <si>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</si>
  <si>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</si>
  <si>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</si>
  <si>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</si>
  <si>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</si>
  <si>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</si>
  <si>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</si>
  <si>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</si>
  <si>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</si>
  <si>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</si>
  <si>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</si>
  <si>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</si>
  <si>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</si>
  <si>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</si>
  <si>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</si>
  <si>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</si>
  <si>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</si>
  <si>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</si>
  <si>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</si>
  <si>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</si>
  <si>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</si>
  <si>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</si>
  <si>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</si>
  <si>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</si>
  <si>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</si>
  <si>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</si>
  <si>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</si>
  <si>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</si>
  <si>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</si>
  <si>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</si>
  <si>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</si>
  <si>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</si>
  <si>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</si>
  <si>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</si>
  <si>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</si>
  <si>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</si>
  <si>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</si>
  <si>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</si>
  <si>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</si>
  <si>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</si>
  <si>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</si>
  <si>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</si>
  <si>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</si>
  <si>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</si>
  <si>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</si>
  <si>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</si>
  <si>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</si>
  <si>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</si>
  <si>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</si>
  <si>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</si>
  <si>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</si>
  <si>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</si>
  <si>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</si>
  <si>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</si>
  <si>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</si>
  <si>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</si>
  <si>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</si>
  <si>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</si>
  <si>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</si>
  <si>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</si>
  <si>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</si>
  <si>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</si>
  <si>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</si>
  <si>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</si>
  <si>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</si>
  <si>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</si>
  <si>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</si>
  <si>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</si>
  <si>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</si>
  <si>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</si>
  <si>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</si>
  <si>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</si>
  <si>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</si>
  <si>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</si>
  <si>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</si>
  <si>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</si>
  <si>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</si>
  <si>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</si>
  <si>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</si>
  <si>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</si>
  <si>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</si>
  <si>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</si>
  <si>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</si>
  <si>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</si>
  <si>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</si>
  <si>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</si>
  <si>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</si>
  <si>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</si>
  <si>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</si>
  <si>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</si>
  <si>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</si>
  <si>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</si>
  <si>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</si>
  <si>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</si>
  <si>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</si>
  <si>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</si>
  <si>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</si>
  <si>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</si>
  <si>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</si>
  <si>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</si>
  <si>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</si>
  <si>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</si>
  <si>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</si>
  <si>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</si>
  <si>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</si>
  <si>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</si>
  <si>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</si>
  <si>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</si>
  <si>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</si>
  <si>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</si>
  <si>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</si>
  <si>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</si>
  <si>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</si>
  <si>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</si>
  <si>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</si>
  <si>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</si>
  <si>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</si>
  <si>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</si>
  <si>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</si>
  <si>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</si>
  <si>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</si>
  <si>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</si>
  <si>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</si>
  <si>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</si>
  <si>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</si>
  <si>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</si>
  <si>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</si>
  <si>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</si>
  <si>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</si>
  <si>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</si>
  <si>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</si>
  <si>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</si>
  <si>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</si>
  <si>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</si>
  <si>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</si>
  <si>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</si>
  <si>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</si>
  <si>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</si>
  <si>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</si>
  <si>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</si>
  <si>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</si>
  <si>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</si>
  <si>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</si>
  <si>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</si>
  <si>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</si>
  <si>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</si>
  <si>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</si>
  <si>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</si>
  <si>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</si>
  <si>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</si>
  <si>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</si>
  <si>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</si>
  <si>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</si>
  <si>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</si>
  <si>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</si>
  <si>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</si>
  <si>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</si>
  <si>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</si>
  <si>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</si>
  <si>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</si>
  <si>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</si>
  <si>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</si>
  <si>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</si>
  <si>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</si>
  <si>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</si>
  <si>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</si>
  <si>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</si>
  <si>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</si>
  <si>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</si>
  <si>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</si>
  <si>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</si>
  <si>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</si>
  <si>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</si>
  <si>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</si>
  <si>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</si>
  <si>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</si>
  <si>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</si>
  <si>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</si>
  <si>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</si>
  <si>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</si>
  <si>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</si>
  <si>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</si>
  <si>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</si>
  <si>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</si>
  <si>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</si>
  <si>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</si>
  <si>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</si>
  <si>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</si>
  <si>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</si>
  <si>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</si>
  <si>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</si>
  <si>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</si>
  <si>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</si>
  <si>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</si>
  <si>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</si>
  <si>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</si>
  <si>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</si>
  <si>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</si>
  <si>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</si>
  <si>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</si>
  <si>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</si>
  <si>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</si>
  <si>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</si>
  <si>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</si>
  <si>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</si>
  <si>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</si>
  <si>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</si>
  <si>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</si>
  <si>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</si>
  <si>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</si>
  <si>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</si>
  <si>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</si>
  <si>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</si>
  <si>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</si>
  <si>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</si>
  <si>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</si>
  <si>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</si>
  <si>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</si>
  <si>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</si>
  <si>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</si>
  <si>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</si>
  <si>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</si>
  <si>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</si>
  <si>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</si>
  <si>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</si>
  <si>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</si>
  <si>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</si>
  <si>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</si>
  <si>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</si>
  <si>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</si>
  <si>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</si>
  <si>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</si>
  <si>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</si>
  <si>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</si>
  <si>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</si>
  <si>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</si>
  <si>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</si>
  <si>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</si>
  <si>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</si>
  <si>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</si>
  <si>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</si>
  <si>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</si>
  <si>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</si>
  <si>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</si>
  <si>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</si>
  <si>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</si>
  <si>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</si>
  <si>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</si>
  <si>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</si>
  <si>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</si>
  <si>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</si>
  <si>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</si>
  <si>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</si>
  <si>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</si>
  <si>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</si>
  <si>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</si>
  <si>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</si>
  <si>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</si>
  <si>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</si>
  <si>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</si>
  <si>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</si>
  <si>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</si>
  <si>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</si>
  <si>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</si>
  <si>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</si>
  <si>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</si>
  <si>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</si>
  <si>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</si>
  <si>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</si>
  <si>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</si>
  <si>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</si>
  <si>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</si>
  <si>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</si>
  <si>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</si>
  <si>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</si>
  <si>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</si>
  <si>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</si>
  <si>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</si>
  <si>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</si>
  <si>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</si>
  <si>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</si>
  <si>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</si>
  <si>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</si>
  <si>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</si>
  <si>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</si>
  <si>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</si>
  <si>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</si>
  <si>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</si>
  <si>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</si>
  <si>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</si>
  <si>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</si>
  <si>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</si>
  <si>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</si>
  <si>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</si>
  <si>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</si>
  <si>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</si>
  <si>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</si>
  <si>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</si>
  <si>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</si>
  <si>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</si>
  <si>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</si>
  <si>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</si>
  <si>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</si>
  <si>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</si>
  <si>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</si>
  <si>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</si>
  <si>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</si>
  <si>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</si>
  <si>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</si>
  <si>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</si>
  <si>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</si>
  <si>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</si>
  <si>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</si>
  <si>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</si>
  <si>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</si>
  <si>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</si>
  <si>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</si>
  <si>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</si>
  <si>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</si>
  <si>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</si>
  <si>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</si>
  <si>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</si>
  <si>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</si>
  <si>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</si>
  <si>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</si>
  <si>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</si>
  <si>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</si>
  <si>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</si>
  <si>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</si>
  <si>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</si>
  <si>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</si>
  <si>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</si>
  <si>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</si>
  <si>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</si>
  <si>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</si>
  <si>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</si>
  <si>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</si>
  <si>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</si>
  <si>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</si>
  <si>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</si>
  <si>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</si>
  <si>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</si>
  <si>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</si>
  <si>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</si>
  <si>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</si>
  <si>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</si>
  <si>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</si>
  <si>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</si>
  <si>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</si>
  <si>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</si>
  <si>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</si>
  <si>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</si>
  <si>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</si>
  <si>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</si>
  <si>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</si>
  <si>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</si>
  <si>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</si>
  <si>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</si>
  <si>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</si>
  <si>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</si>
  <si>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</si>
  <si>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</si>
  <si>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</si>
  <si>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</si>
  <si>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</si>
  <si>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</si>
  <si>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</si>
  <si>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</si>
  <si>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</si>
  <si>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</si>
  <si>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</si>
  <si>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</si>
  <si>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</si>
  <si>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</si>
  <si>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</si>
  <si>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</si>
  <si>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</si>
  <si>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</si>
  <si>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</si>
  <si>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</si>
  <si>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</si>
  <si>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</si>
  <si>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</si>
  <si>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</si>
  <si>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</si>
  <si>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</si>
  <si>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</si>
  <si>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</si>
  <si>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</si>
  <si>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</si>
  <si>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</si>
  <si>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</si>
  <si>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</si>
  <si>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</si>
  <si>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</si>
  <si>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</si>
  <si>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</si>
  <si>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</si>
  <si>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</si>
  <si>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</si>
  <si>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</si>
  <si>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</si>
  <si>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</si>
  <si>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</si>
  <si>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</si>
  <si>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</si>
  <si>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</si>
  <si>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</si>
  <si>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</si>
  <si>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</si>
  <si>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</si>
  <si>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</si>
  <si>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</si>
  <si>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</si>
  <si>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</si>
  <si>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</si>
  <si>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</si>
  <si>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</si>
  <si>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</si>
  <si>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</si>
  <si>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</si>
  <si>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</si>
  <si>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</si>
  <si>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</si>
  <si>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</si>
  <si>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</si>
  <si>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</si>
  <si>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</si>
  <si>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</si>
  <si>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</si>
  <si>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</si>
  <si>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</si>
  <si>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</si>
  <si>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</si>
  <si>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</si>
  <si>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</si>
  <si>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</si>
  <si>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</si>
  <si>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</si>
  <si>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</si>
  <si>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</si>
  <si>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</si>
  <si>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</si>
  <si>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</si>
  <si>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</si>
  <si>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</si>
  <si>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</si>
  <si>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</si>
  <si>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</si>
  <si>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</si>
  <si>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</si>
  <si>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</si>
  <si>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</si>
  <si>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</si>
  <si>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</si>
  <si>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</si>
  <si>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</si>
  <si>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</si>
  <si>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</si>
  <si>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</si>
  <si>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</si>
  <si>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</si>
  <si>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</si>
  <si>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</si>
  <si>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</si>
  <si>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</si>
  <si>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</si>
  <si>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</si>
  <si>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</si>
  <si>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</si>
  <si>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</si>
  <si>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</si>
  <si>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</si>
  <si>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</si>
  <si>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</si>
  <si>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</si>
  <si>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</si>
  <si>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</si>
  <si>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</si>
  <si>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</si>
  <si>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</si>
  <si>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</si>
  <si>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</si>
  <si>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</si>
  <si>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</si>
  <si>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</si>
  <si>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</si>
  <si>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</si>
  <si>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</si>
  <si>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</si>
  <si>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</si>
  <si>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</si>
  <si>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</si>
  <si>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</si>
  <si>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</si>
  <si>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</si>
  <si>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</si>
  <si>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</si>
  <si>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</si>
  <si>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</si>
  <si>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</si>
  <si>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</si>
  <si>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</si>
  <si>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</si>
  <si>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</si>
  <si>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</si>
  <si>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</si>
  <si>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</si>
  <si>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</si>
  <si>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</si>
  <si>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</si>
  <si>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</si>
  <si>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</si>
  <si>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</si>
  <si>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</si>
  <si>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</si>
  <si>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</si>
  <si>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</si>
  <si>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</si>
  <si>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</si>
  <si>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</si>
  <si>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</si>
  <si>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</si>
  <si>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</si>
  <si>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</si>
  <si>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</si>
  <si>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</si>
  <si>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</si>
  <si>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</si>
  <si>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</si>
  <si>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</si>
  <si>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</si>
  <si>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</si>
  <si>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</si>
  <si>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</si>
  <si>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</si>
  <si>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</si>
  <si>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</si>
  <si>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</si>
  <si>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</si>
  <si>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</si>
  <si>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</si>
  <si>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</si>
  <si>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</si>
  <si>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</si>
  <si>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</si>
  <si>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</si>
  <si>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</si>
  <si>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</si>
  <si>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</si>
  <si>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</si>
  <si>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</si>
  <si>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</si>
  <si>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</si>
  <si>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</si>
  <si>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</si>
  <si>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</si>
  <si>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</si>
  <si>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</si>
  <si>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</si>
  <si>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</si>
  <si>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</si>
  <si>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</si>
  <si>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</si>
  <si>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</si>
  <si>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</si>
  <si>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</si>
  <si>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</si>
  <si>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</si>
  <si>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</si>
  <si>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</si>
  <si>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</si>
  <si>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</si>
  <si>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</si>
  <si>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</si>
  <si>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</si>
  <si>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</si>
  <si>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</si>
  <si>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</si>
  <si>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</si>
  <si>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</si>
  <si>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</si>
  <si>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</si>
  <si>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</si>
  <si>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</si>
  <si>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</si>
  <si>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</si>
  <si>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</si>
  <si>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</si>
  <si>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</si>
  <si>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</si>
  <si>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</si>
  <si>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</si>
  <si>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</si>
  <si>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</si>
  <si>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</si>
  <si>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</si>
  <si>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</si>
  <si>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</si>
  <si>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</si>
  <si>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</si>
  <si>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</si>
  <si>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</si>
  <si>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</si>
  <si>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</si>
  <si>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</si>
  <si>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</si>
  <si>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</si>
  <si>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</si>
  <si>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</si>
  <si>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</si>
  <si>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</si>
  <si>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</si>
  <si>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</si>
  <si>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</si>
  <si>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</si>
  <si>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</si>
  <si>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</si>
  <si>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</si>
  <si>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</si>
  <si>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</si>
  <si>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</si>
  <si>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</si>
  <si>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</si>
  <si>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</si>
  <si>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</si>
  <si>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</si>
  <si>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</si>
  <si>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</si>
  <si>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</si>
  <si>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</si>
  <si>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</si>
  <si>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</si>
  <si>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</si>
  <si>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</si>
  <si>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</si>
  <si>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</si>
  <si>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</si>
  <si>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</si>
  <si>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</si>
  <si>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</si>
  <si>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</si>
  <si>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</si>
  <si>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</si>
  <si>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</si>
  <si>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</si>
  <si>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</si>
  <si>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</si>
  <si>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</si>
  <si>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</si>
  <si>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</si>
  <si>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</si>
  <si>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</si>
  <si>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</si>
  <si>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</si>
  <si>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</si>
  <si>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</si>
  <si>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</si>
  <si>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</si>
  <si>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</si>
  <si>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</si>
  <si>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</si>
  <si>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</si>
  <si>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</si>
  <si>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</si>
  <si>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</si>
  <si>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</si>
  <si>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</si>
  <si>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</si>
  <si>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</si>
  <si>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</si>
  <si>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</si>
  <si>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</si>
  <si>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</si>
  <si>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</si>
  <si>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</si>
  <si>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</si>
  <si>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</si>
  <si>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</si>
  <si>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</si>
  <si>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</si>
  <si>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</si>
  <si>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</si>
  <si>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</si>
  <si>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</si>
  <si>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</si>
  <si>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</si>
  <si>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</si>
  <si>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</si>
  <si>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</si>
  <si>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</si>
  <si>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</si>
  <si>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</si>
  <si>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</si>
  <si>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</si>
  <si>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</si>
  <si>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</si>
  <si>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</si>
  <si>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</si>
  <si>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</si>
  <si>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</si>
  <si>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</si>
  <si>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</si>
  <si>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</si>
  <si>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</si>
  <si>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</si>
  <si>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</si>
  <si>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</si>
  <si>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</si>
  <si>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</si>
  <si>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</si>
  <si>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</si>
  <si>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</si>
  <si>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</si>
  <si>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</si>
  <si>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</si>
  <si>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</si>
  <si>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</si>
  <si>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</si>
  <si>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</si>
  <si>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</si>
  <si>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</si>
  <si>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</si>
  <si>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</si>
  <si>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</si>
  <si>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</si>
  <si>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</si>
  <si>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</si>
  <si>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</si>
  <si>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</si>
  <si>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</si>
  <si>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</si>
  <si>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</si>
  <si>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</si>
  <si>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</si>
  <si>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</si>
  <si>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</si>
  <si>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</si>
  <si>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</si>
  <si>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</si>
  <si>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</si>
  <si>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</si>
  <si>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</si>
  <si>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</si>
  <si>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</si>
  <si>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</si>
  <si>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</si>
  <si>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</si>
  <si>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</si>
  <si>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</si>
  <si>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</si>
  <si>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</si>
  <si>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</si>
  <si>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</si>
  <si>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</si>
  <si>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</si>
  <si>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</si>
  <si>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</si>
  <si>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</si>
  <si>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</si>
  <si>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</si>
  <si>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</si>
  <si>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</si>
  <si>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</si>
  <si>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</si>
  <si>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</si>
  <si>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</si>
  <si>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</si>
  <si>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</si>
  <si>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</si>
  <si>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</si>
  <si>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</si>
  <si>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</si>
  <si>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</si>
  <si>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</si>
  <si>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</si>
  <si>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</si>
  <si>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</si>
  <si>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</si>
  <si>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</si>
  <si>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</si>
  <si>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</si>
  <si>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</si>
  <si>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</si>
  <si>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</si>
  <si>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</si>
  <si>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</si>
  <si>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</si>
  <si>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</si>
  <si>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</si>
  <si>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</si>
  <si>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</si>
  <si>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</si>
  <si>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</si>
  <si>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</si>
  <si>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</si>
  <si>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</si>
  <si>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</si>
  <si>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</si>
  <si>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</si>
  <si>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</si>
  <si>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</si>
  <si>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</si>
  <si>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</si>
  <si>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</si>
  <si>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</si>
  <si>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</si>
  <si>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</si>
  <si>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</si>
  <si>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</si>
  <si>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</si>
  <si>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</si>
  <si>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</si>
  <si>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</si>
  <si>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</si>
  <si>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</si>
  <si>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</si>
  <si>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</si>
  <si>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</si>
  <si>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</si>
  <si>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</si>
  <si>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</si>
  <si>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</si>
  <si>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</si>
  <si>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</si>
  <si>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</si>
  <si>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</si>
  <si>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</si>
  <si>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</si>
  <si>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</si>
  <si>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</si>
  <si>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</si>
  <si>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</si>
  <si>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</si>
  <si>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</si>
  <si>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</si>
  <si>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</si>
  <si>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</si>
  <si>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</si>
  <si>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</si>
  <si>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</si>
  <si>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</si>
  <si>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</si>
  <si>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</si>
  <si>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</si>
  <si>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</si>
  <si>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</si>
  <si>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</si>
  <si>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</si>
  <si>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</si>
  <si>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</si>
  <si>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</si>
  <si>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</si>
  <si>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</si>
  <si>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</si>
  <si>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</si>
  <si>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</si>
  <si>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</si>
  <si>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</si>
  <si>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</si>
  <si>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</si>
  <si>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</si>
  <si>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</si>
  <si>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</si>
  <si>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</si>
  <si>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</si>
  <si>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</si>
  <si>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</si>
  <si>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</si>
  <si>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</si>
  <si>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</si>
  <si>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</si>
  <si>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</si>
  <si>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</si>
  <si>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</si>
  <si>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</si>
  <si>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</si>
  <si>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</si>
  <si>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</si>
  <si>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</si>
  <si>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</si>
  <si>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</si>
  <si>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</si>
  <si>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</si>
  <si>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</si>
  <si>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</si>
  <si>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</si>
  <si>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</si>
  <si>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</si>
  <si>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</si>
  <si>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</si>
  <si>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</si>
  <si>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</si>
  <si>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</si>
  <si>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</si>
  <si>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</si>
  <si>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</si>
  <si>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</si>
  <si>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</si>
  <si>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</si>
  <si>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</si>
  <si>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</si>
  <si>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</si>
  <si>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</si>
  <si>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</si>
  <si>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</si>
  <si>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</si>
  <si>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</si>
  <si>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</si>
  <si>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</si>
  <si>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</si>
  <si>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</si>
  <si>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</si>
  <si>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</si>
  <si>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</si>
  <si>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</si>
  <si>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</si>
  <si>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</si>
  <si>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</si>
  <si>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</si>
  <si>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</si>
  <si>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</si>
  <si>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</si>
  <si>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</si>
  <si>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</si>
  <si>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</si>
  <si>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</si>
  <si>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</si>
  <si>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</si>
  <si>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</si>
  <si>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</si>
  <si>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</si>
  <si>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</si>
  <si>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</si>
  <si>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</si>
  <si>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</si>
  <si>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</si>
  <si>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</si>
  <si>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</si>
  <si>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</si>
  <si>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</si>
  <si>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</si>
  <si>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</si>
  <si>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</si>
  <si>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</si>
  <si>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</si>
  <si>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</si>
  <si>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</si>
  <si>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</si>
  <si>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</si>
  <si>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</si>
  <si>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</si>
  <si>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</si>
  <si>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</si>
  <si>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</si>
  <si>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</si>
  <si>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</si>
  <si>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</si>
  <si>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</si>
  <si>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</si>
  <si>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</si>
  <si>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</si>
  <si>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</si>
  <si>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</si>
  <si>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</si>
  <si>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</si>
  <si>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</si>
  <si>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</si>
  <si>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</si>
  <si>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</si>
  <si>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</si>
  <si>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</si>
  <si>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</si>
  <si>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</si>
  <si>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</si>
  <si>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</si>
  <si>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</si>
  <si>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</si>
  <si>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</si>
  <si>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</si>
  <si>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</si>
  <si>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</si>
  <si>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</si>
  <si>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</si>
  <si>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</si>
  <si>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</si>
  <si>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</si>
  <si>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</si>
  <si>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</si>
  <si>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</si>
  <si>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</si>
  <si>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</si>
  <si>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</si>
  <si>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</si>
  <si>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</si>
  <si>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</si>
  <si>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</si>
  <si>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</si>
  <si>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</si>
  <si>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</si>
  <si>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</si>
  <si>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</si>
  <si>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</si>
  <si>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</si>
  <si>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</si>
  <si>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</si>
  <si>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</si>
  <si>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</si>
  <si>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</si>
  <si>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</si>
  <si>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</si>
  <si>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</si>
  <si>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</si>
  <si>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</si>
  <si>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</si>
  <si>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</si>
  <si>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</si>
  <si>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</si>
  <si>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</si>
  <si>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</si>
  <si>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</si>
  <si>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</si>
  <si>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</si>
  <si>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</si>
  <si>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</si>
  <si>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</si>
  <si>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</si>
  <si>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</si>
  <si>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</si>
  <si>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</si>
  <si>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</si>
  <si>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</si>
  <si>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</si>
  <si>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</si>
  <si>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</si>
  <si>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</si>
  <si>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</si>
  <si>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</si>
  <si>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</si>
  <si>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</si>
  <si>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</si>
  <si>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</si>
  <si>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</si>
  <si>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</si>
  <si>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</si>
  <si>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</si>
  <si>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</si>
  <si>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</si>
  <si>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</si>
  <si>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</si>
  <si>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</si>
  <si>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</si>
  <si>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</si>
  <si>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</si>
  <si>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</si>
  <si>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</si>
  <si>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</si>
  <si>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</si>
  <si>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</si>
  <si>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</si>
  <si>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</si>
  <si>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</si>
  <si>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</si>
  <si>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</si>
  <si>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</si>
  <si>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</si>
  <si>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</si>
  <si>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</si>
  <si>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</si>
  <si>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</si>
  <si>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</si>
  <si>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</si>
  <si>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</si>
  <si>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</si>
  <si>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</si>
  <si>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</si>
  <si>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</si>
  <si>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</si>
  <si>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</si>
  <si>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</si>
  <si>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</si>
  <si>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</si>
  <si>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</si>
  <si>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</si>
  <si>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</si>
  <si>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</si>
  <si>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</si>
  <si>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</si>
  <si>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</si>
  <si>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</si>
  <si>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</si>
  <si>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</si>
  <si>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</si>
  <si>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</si>
  <si>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</si>
  <si>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</si>
  <si>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</si>
  <si>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</si>
  <si>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</si>
  <si>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</si>
  <si>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</si>
  <si>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</si>
  <si>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</si>
  <si>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</si>
  <si>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</si>
  <si>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</si>
  <si>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</si>
  <si>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</si>
  <si>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</si>
  <si>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</si>
  <si>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</si>
  <si>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</si>
  <si>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</si>
  <si>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</si>
  <si>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</si>
  <si>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</si>
  <si>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</si>
  <si>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</si>
  <si>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</si>
  <si>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</si>
  <si>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</si>
  <si>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</si>
  <si>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</si>
  <si>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</si>
  <si>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</si>
  <si>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</si>
  <si>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</si>
  <si>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</si>
  <si>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</si>
  <si>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</si>
  <si>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</si>
  <si>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</si>
  <si>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</si>
  <si>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</si>
  <si>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</si>
  <si>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</si>
  <si>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</si>
  <si>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</si>
  <si>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</si>
  <si>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</si>
  <si>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</si>
  <si>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</si>
  <si>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</si>
  <si>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</si>
  <si>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</si>
  <si>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</si>
  <si>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</si>
  <si>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</si>
  <si>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</si>
  <si>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</si>
  <si>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</si>
  <si>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</si>
  <si>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</si>
  <si>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</si>
  <si>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</si>
  <si>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</si>
  <si>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</si>
  <si>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</si>
  <si>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</si>
  <si>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</si>
  <si>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</si>
  <si>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</si>
  <si>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</si>
  <si>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</si>
  <si>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</si>
  <si>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</si>
  <si>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</si>
  <si>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</si>
  <si>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</si>
  <si>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</si>
  <si>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</si>
  <si>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</si>
  <si>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</si>
  <si>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</si>
  <si>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</si>
  <si>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</si>
  <si>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</si>
  <si>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</si>
  <si>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</si>
  <si>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</si>
  <si>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</si>
  <si>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</si>
  <si>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</si>
  <si>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</si>
  <si>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</si>
  <si>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</si>
  <si>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</si>
  <si>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</si>
  <si>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</si>
  <si>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</si>
  <si>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</si>
  <si>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</si>
  <si>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</si>
  <si>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</si>
  <si>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</si>
  <si>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</si>
  <si>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</si>
  <si>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</si>
  <si>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</si>
  <si>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</si>
  <si>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</si>
  <si>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</si>
  <si>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</si>
  <si>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</si>
  <si>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</si>
  <si>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</si>
  <si>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</si>
  <si>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</si>
  <si>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</si>
  <si>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</si>
  <si>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</si>
  <si>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</si>
  <si>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</si>
  <si>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</si>
  <si>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</si>
  <si>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</si>
  <si>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</si>
  <si>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</si>
  <si>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</si>
  <si>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</si>
  <si>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</si>
  <si>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</si>
  <si>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</si>
  <si>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</si>
  <si>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</si>
  <si>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</si>
  <si>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</si>
  <si>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</si>
  <si>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</si>
  <si>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</si>
  <si>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</si>
  <si>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</si>
  <si>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</si>
  <si>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</si>
  <si>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</si>
  <si>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</si>
  <si>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</si>
  <si>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</si>
  <si>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</si>
  <si>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</si>
  <si>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</si>
  <si>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</si>
  <si>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</si>
  <si>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</si>
  <si>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</si>
  <si>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</si>
  <si>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</si>
  <si>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</si>
  <si>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</si>
  <si>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</si>
  <si>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</si>
  <si>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</si>
  <si>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</si>
  <si>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</si>
  <si>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</si>
  <si>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</si>
  <si>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</si>
  <si>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</si>
  <si>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</si>
  <si>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</si>
  <si>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</si>
  <si>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</si>
  <si>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</si>
  <si>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</si>
  <si>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</si>
  <si>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</si>
  <si>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</si>
  <si>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</si>
  <si>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</si>
  <si>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</si>
  <si>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</si>
  <si>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</si>
  <si>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</si>
  <si>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</si>
  <si>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</si>
  <si>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</si>
  <si>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</si>
  <si>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</si>
  <si>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</si>
  <si>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</si>
  <si>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</si>
  <si>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</si>
  <si>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</si>
  <si>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</si>
  <si>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</si>
  <si>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</si>
  <si>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</si>
  <si>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</si>
  <si>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</si>
  <si>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</si>
  <si>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</si>
  <si>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</si>
  <si>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</si>
  <si>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</si>
  <si>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</si>
  <si>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</si>
  <si>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</si>
  <si>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</si>
  <si>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</si>
  <si>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</si>
  <si>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</si>
  <si>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</si>
  <si>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</si>
  <si>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</si>
  <si>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</si>
  <si>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</si>
  <si>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</si>
  <si>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</si>
  <si>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</si>
  <si>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</si>
  <si>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</si>
  <si>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</si>
  <si>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</si>
  <si>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</si>
  <si>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</si>
  <si>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</si>
  <si>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</si>
  <si>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</si>
  <si>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</si>
  <si>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</si>
  <si>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</si>
  <si>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</si>
  <si>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</si>
  <si>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</si>
  <si>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</si>
  <si>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</si>
  <si>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</si>
  <si>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</si>
  <si>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</si>
  <si>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</si>
  <si>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</si>
  <si>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</si>
  <si>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</si>
  <si>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</si>
  <si>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</si>
  <si>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</si>
  <si>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</si>
  <si>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</si>
  <si>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</si>
  <si>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</si>
  <si>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</si>
  <si>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</si>
  <si>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</si>
  <si>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</si>
  <si>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</si>
  <si>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</si>
  <si>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</si>
  <si>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</si>
  <si>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</si>
  <si>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</si>
  <si>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</si>
  <si>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</si>
  <si>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</si>
  <si>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</si>
  <si>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</si>
  <si>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</si>
  <si>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</si>
  <si>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</si>
  <si>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</si>
  <si>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</si>
  <si>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</si>
  <si>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</si>
  <si>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</si>
  <si>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</si>
  <si>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</si>
  <si>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</si>
  <si>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</si>
  <si>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</si>
  <si>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</si>
  <si>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</si>
  <si>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</si>
  <si>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</si>
  <si>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</si>
  <si>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</si>
  <si>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</si>
  <si>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</si>
  <si>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</si>
  <si>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</si>
  <si>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</si>
  <si>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</si>
  <si>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</si>
  <si>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</si>
  <si>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</si>
  <si>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</si>
  <si>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</si>
  <si>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</si>
  <si>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</si>
  <si>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</si>
  <si>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</si>
  <si>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</si>
  <si>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</si>
  <si>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</si>
  <si>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</si>
  <si>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</si>
  <si>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</si>
  <si>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</si>
  <si>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</si>
  <si>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</si>
  <si>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</si>
  <si>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</si>
  <si>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</si>
  <si>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</si>
  <si>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</si>
  <si>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</si>
  <si>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</si>
  <si>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</si>
  <si>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</si>
  <si>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</si>
  <si>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</si>
  <si>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</si>
  <si>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</si>
  <si>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</si>
  <si>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</si>
  <si>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</si>
  <si>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</si>
  <si>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</si>
  <si>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</si>
  <si>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</si>
  <si>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</si>
  <si>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</si>
  <si>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</si>
  <si>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</si>
  <si>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</si>
  <si>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</si>
  <si>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</si>
  <si>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</si>
  <si>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</si>
  <si>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</si>
  <si>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</si>
  <si>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</si>
  <si>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</si>
  <si>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</si>
  <si>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</si>
  <si>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</si>
  <si>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</si>
  <si>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</si>
  <si>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</si>
  <si>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</si>
  <si>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</si>
  <si>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</si>
  <si>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</si>
  <si>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</si>
  <si>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</si>
  <si>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</si>
  <si>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</si>
  <si>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</si>
  <si>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</si>
  <si>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</si>
  <si>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</si>
  <si>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</si>
  <si>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</si>
  <si>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</si>
  <si>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</si>
  <si>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</si>
  <si>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</si>
  <si>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</si>
  <si>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</si>
  <si>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</si>
  <si>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</si>
  <si>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</si>
  <si>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</si>
  <si>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</si>
  <si>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</si>
  <si>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</si>
  <si>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</si>
  <si>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</si>
  <si>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</si>
  <si>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</si>
  <si>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</si>
  <si>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</si>
  <si>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</si>
  <si>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</si>
  <si>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</si>
  <si>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</si>
  <si>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</si>
  <si>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</si>
  <si>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</si>
  <si>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</si>
  <si>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</si>
  <si>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</si>
  <si>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</si>
  <si>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</si>
  <si>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</si>
  <si>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</si>
  <si>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</si>
  <si>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</si>
  <si>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</si>
  <si>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</si>
  <si>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</si>
  <si>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</si>
  <si>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</si>
  <si>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</si>
  <si>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</si>
  <si>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</si>
  <si>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</si>
  <si>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</si>
  <si>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</si>
  <si>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</si>
  <si>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</si>
  <si>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</si>
  <si>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</si>
  <si>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</si>
  <si>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</si>
  <si>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</si>
  <si>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</si>
  <si>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</si>
  <si>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</si>
  <si>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</si>
  <si>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</si>
  <si>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</si>
  <si>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</si>
  <si>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</si>
  <si>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</si>
  <si>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</si>
  <si>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</si>
  <si>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</si>
  <si>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</si>
  <si>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</si>
  <si>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</si>
  <si>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</si>
  <si>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</si>
  <si>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</si>
  <si>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</si>
  <si>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</si>
  <si>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</si>
  <si>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</si>
  <si>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</si>
  <si>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</si>
  <si>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</si>
  <si>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</si>
  <si>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</si>
  <si>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</si>
  <si>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</si>
  <si>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</si>
  <si>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</si>
  <si>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</si>
  <si>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</si>
  <si>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</si>
  <si>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</si>
  <si>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</si>
  <si>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</si>
  <si>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</si>
  <si>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</si>
  <si>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</si>
  <si>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</si>
  <si>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</si>
  <si>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</si>
  <si>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</si>
  <si>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</si>
  <si>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</si>
  <si>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</si>
  <si>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</si>
  <si>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</si>
  <si>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</si>
  <si>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</si>
  <si>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</si>
  <si>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</si>
  <si>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</si>
  <si>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</si>
  <si>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</si>
  <si>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</si>
  <si>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</si>
  <si>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</si>
  <si>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</si>
  <si>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</si>
  <si>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</si>
  <si>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</si>
  <si>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</si>
  <si>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</si>
  <si>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</si>
  <si>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</si>
  <si>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</si>
  <si>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</si>
  <si>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</si>
  <si>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</si>
  <si>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</si>
  <si>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</si>
  <si>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</si>
  <si>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</si>
  <si>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</si>
  <si>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</si>
  <si>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</si>
  <si>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</si>
  <si>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</si>
  <si>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</si>
  <si>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</si>
  <si>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</si>
  <si>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</si>
  <si>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</si>
  <si>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</si>
  <si>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</si>
  <si>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</si>
  <si>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</si>
  <si>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</si>
  <si>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</si>
  <si>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</si>
  <si>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</si>
  <si>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</si>
  <si>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</si>
  <si>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</si>
  <si>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</si>
  <si>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</si>
  <si>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</si>
  <si>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</si>
  <si>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</si>
  <si>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</si>
  <si>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</si>
  <si>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</si>
  <si>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</si>
  <si>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</si>
  <si>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</si>
  <si>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</si>
  <si>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</si>
  <si>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</si>
  <si>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</si>
  <si>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</si>
  <si>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</si>
  <si>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</si>
  <si>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</si>
  <si>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</si>
  <si>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</si>
  <si>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</si>
  <si>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</si>
  <si>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</si>
  <si>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</si>
  <si>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</si>
  <si>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</si>
  <si>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</si>
  <si>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</si>
  <si>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</si>
  <si>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</si>
  <si>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</si>
  <si>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</si>
  <si>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</si>
  <si>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</si>
  <si>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</si>
  <si>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</si>
  <si>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</si>
  <si>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</si>
  <si>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</si>
  <si>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</si>
  <si>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</si>
  <si>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</si>
  <si>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</si>
  <si>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</si>
  <si>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</si>
  <si>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</si>
  <si>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</si>
  <si>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</si>
  <si>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</si>
  <si>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</si>
  <si>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</si>
  <si>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</si>
  <si>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</si>
  <si>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</si>
  <si>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</si>
  <si>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</si>
  <si>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</si>
  <si>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</si>
  <si>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</si>
  <si>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</si>
  <si>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</si>
  <si>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</si>
  <si>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</si>
  <si>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</si>
  <si>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</si>
  <si>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</si>
  <si>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</si>
  <si>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</si>
  <si>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</si>
  <si>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</si>
  <si>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</si>
  <si>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</si>
  <si>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</si>
  <si>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</si>
  <si>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</si>
  <si>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</si>
  <si>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</si>
  <si>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</si>
  <si>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</si>
  <si>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</si>
  <si>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</si>
  <si>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</si>
  <si>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</si>
  <si>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</si>
  <si>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</si>
  <si>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</si>
  <si>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</si>
  <si>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</si>
  <si>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</si>
  <si>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</si>
  <si>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</si>
  <si>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</si>
  <si>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</si>
  <si>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</si>
  <si>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</si>
  <si>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</si>
  <si>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</si>
  <si>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</si>
  <si>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</si>
  <si>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</si>
  <si>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</si>
  <si>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</si>
  <si>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</si>
  <si>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</si>
  <si>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</si>
  <si>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</si>
  <si>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</si>
  <si>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</si>
  <si>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</si>
  <si>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</si>
  <si>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</si>
  <si>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</si>
  <si>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</si>
  <si>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</si>
  <si>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</si>
  <si>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</si>
  <si>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</si>
  <si>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</si>
  <si>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</si>
  <si>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</si>
  <si>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</si>
  <si>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</si>
  <si>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</si>
  <si>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</si>
  <si>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</si>
  <si>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</si>
  <si>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</si>
  <si>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</si>
  <si>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</si>
  <si>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</si>
  <si>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</si>
  <si>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</si>
  <si>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</si>
  <si>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</si>
  <si>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</si>
  <si>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</si>
  <si>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</si>
  <si>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</si>
  <si>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</si>
  <si>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</si>
  <si>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</si>
  <si>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</si>
  <si>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</si>
  <si>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</si>
  <si>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</si>
  <si>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</si>
  <si>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</si>
  <si>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</si>
  <si>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</si>
  <si>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</si>
  <si>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</si>
  <si>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</si>
  <si>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</si>
  <si>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</si>
  <si>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</si>
  <si>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</si>
  <si>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</si>
  <si>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</si>
  <si>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</si>
  <si>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</si>
  <si>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</si>
  <si>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</si>
  <si>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</si>
  <si>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</si>
  <si>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</si>
  <si>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</si>
  <si>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</si>
  <si>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</si>
  <si>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</si>
  <si>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</si>
  <si>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</si>
  <si>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</si>
  <si>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</si>
  <si>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</si>
  <si>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</si>
  <si>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</si>
  <si>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</si>
  <si>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</si>
  <si>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</si>
  <si>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</si>
  <si>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</si>
  <si>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</si>
  <si>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</si>
  <si>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</si>
  <si>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</si>
  <si>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</si>
  <si>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</si>
  <si>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</si>
  <si>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</si>
  <si>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</si>
  <si>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</si>
  <si>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</si>
  <si>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</si>
  <si>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</si>
  <si>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</si>
  <si>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</si>
  <si>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</si>
  <si>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</si>
  <si>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</si>
  <si>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</si>
  <si>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</si>
  <si>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</si>
  <si>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</si>
  <si>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</si>
  <si>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</si>
  <si>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</si>
  <si>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</si>
  <si>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</si>
  <si>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</si>
  <si>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</si>
  <si>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</si>
  <si>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</si>
  <si>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</si>
  <si>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</si>
  <si>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</si>
  <si>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</si>
  <si>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</si>
  <si>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</si>
  <si>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</si>
  <si>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</si>
  <si>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</si>
  <si>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</si>
  <si>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</si>
  <si>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</si>
  <si>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</si>
  <si>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</si>
  <si>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</si>
  <si>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</si>
  <si>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</si>
  <si>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</si>
  <si>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</si>
  <si>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</si>
  <si>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</si>
  <si>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</si>
  <si>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</si>
  <si>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</si>
  <si>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</si>
  <si>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</si>
  <si>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</si>
  <si>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</si>
  <si>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</si>
  <si>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</si>
  <si>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</si>
  <si>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</si>
  <si>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</si>
  <si>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</si>
  <si>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</si>
  <si>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</si>
  <si>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</si>
  <si>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</si>
  <si>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</si>
  <si>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</si>
  <si>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</si>
  <si>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</si>
  <si>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</si>
  <si>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</si>
  <si>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</si>
  <si>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</si>
  <si>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</si>
  <si>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</si>
  <si>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</si>
  <si>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</si>
  <si>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</si>
  <si>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</si>
  <si>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</si>
  <si>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</si>
  <si>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</si>
  <si>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</si>
  <si>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</si>
  <si>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</si>
  <si>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</si>
  <si>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</si>
  <si>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</si>
  <si>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</si>
  <si>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</si>
  <si>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</si>
  <si>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</si>
  <si>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</si>
  <si>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</si>
  <si>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</si>
  <si>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</si>
  <si>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</si>
  <si>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</si>
  <si>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</si>
  <si>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</si>
  <si>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</si>
  <si>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</si>
  <si>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</si>
  <si>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</si>
  <si>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</si>
  <si>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</si>
  <si>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</si>
  <si>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</si>
  <si>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</si>
  <si>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</si>
  <si>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</si>
  <si>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</si>
  <si>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</si>
  <si>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</si>
  <si>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</si>
  <si>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</si>
  <si>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</si>
  <si>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</si>
  <si>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</si>
  <si>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</si>
  <si>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</si>
  <si>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</si>
  <si>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</si>
  <si>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</si>
  <si>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</si>
  <si>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</si>
  <si>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</si>
  <si>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</si>
  <si>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</si>
  <si>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</si>
  <si>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</si>
  <si>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</si>
  <si>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</si>
  <si>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</si>
  <si>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</si>
  <si>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</si>
  <si>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</si>
  <si>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</si>
  <si>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</si>
  <si>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</si>
  <si>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</si>
  <si>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</si>
  <si>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</si>
  <si>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</si>
  <si>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</si>
  <si>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</si>
  <si>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</si>
  <si>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</si>
  <si>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</si>
  <si>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</si>
  <si>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</si>
  <si>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</si>
  <si>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</si>
  <si>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</si>
  <si>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</si>
  <si>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</si>
  <si>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</si>
  <si>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</si>
  <si>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</si>
  <si>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</si>
  <si>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</si>
  <si>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</si>
  <si>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</si>
  <si>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</si>
  <si>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</si>
  <si>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</si>
  <si>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</si>
  <si>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</si>
  <si>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</si>
  <si>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</si>
  <si>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</si>
  <si>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</si>
  <si>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</si>
  <si>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</si>
  <si>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</si>
  <si>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</si>
  <si>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</si>
  <si>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</si>
  <si>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</si>
  <si>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</si>
  <si>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</si>
  <si>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</si>
  <si>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</si>
  <si>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</si>
  <si>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</si>
  <si>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</si>
  <si>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</si>
  <si>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</si>
  <si>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</si>
  <si>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</si>
  <si>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</si>
  <si>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</si>
  <si>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</si>
  <si>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</si>
  <si>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</si>
  <si>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</si>
  <si>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</si>
  <si>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</si>
  <si>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</si>
  <si>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</si>
  <si>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</si>
  <si>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</si>
  <si>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</si>
  <si>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</si>
  <si>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</si>
  <si>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</si>
  <si>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</si>
  <si>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</si>
  <si>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</si>
  <si>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</si>
  <si>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</si>
  <si>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</si>
  <si>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</si>
  <si>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</si>
  <si>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</si>
  <si>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</si>
  <si>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</si>
  <si>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</si>
  <si>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</si>
  <si>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</si>
  <si>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</si>
  <si>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</si>
  <si>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</si>
  <si>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</si>
  <si>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</si>
  <si>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</si>
  <si>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</si>
  <si>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</si>
  <si>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</si>
  <si>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</si>
  <si>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</si>
  <si>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</si>
  <si>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</si>
  <si>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</si>
  <si>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</si>
  <si>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</si>
  <si>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</si>
  <si>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</si>
  <si>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</si>
  <si>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</si>
  <si>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</si>
  <si>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</si>
  <si>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</si>
  <si>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</si>
  <si>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</si>
  <si>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</si>
  <si>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</si>
  <si>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</si>
  <si>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</si>
  <si>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</si>
  <si>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</si>
  <si>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</si>
  <si>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</si>
  <si>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</si>
  <si>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</si>
  <si>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</si>
  <si>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</si>
  <si>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</si>
  <si>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</si>
  <si>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</si>
  <si>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</si>
  <si>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</si>
  <si>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</si>
  <si>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</si>
  <si>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</si>
  <si>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</si>
  <si>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</si>
  <si>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</si>
  <si>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</si>
  <si>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</si>
  <si>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</si>
  <si>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</si>
  <si>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</si>
  <si>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</si>
  <si>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</si>
  <si>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</si>
  <si>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</si>
  <si>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</si>
  <si>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</si>
  <si>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</si>
  <si>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</si>
  <si>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</si>
  <si>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</si>
  <si>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</si>
  <si>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</si>
  <si>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</si>
  <si>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</si>
  <si>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</si>
  <si>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</si>
  <si>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</si>
  <si>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</si>
  <si>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</si>
  <si>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</si>
  <si>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</si>
  <si>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</si>
  <si>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</si>
  <si>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</si>
  <si>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</si>
  <si>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</si>
  <si>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</si>
  <si>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</si>
  <si>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</si>
  <si>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</si>
  <si>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</si>
  <si>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</si>
  <si>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</si>
  <si>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</si>
  <si>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</si>
  <si>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</si>
  <si>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</si>
  <si>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</si>
  <si>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</si>
  <si>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</si>
  <si>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</si>
  <si>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</si>
  <si>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</si>
  <si>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</si>
  <si>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</si>
  <si>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</si>
  <si>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</si>
  <si>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</si>
  <si>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</si>
  <si>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</si>
  <si>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</si>
  <si>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</si>
  <si>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</si>
  <si>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</si>
  <si>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</si>
  <si>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</si>
  <si>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</si>
  <si>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</si>
  <si>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</si>
  <si>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</si>
  <si>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</si>
  <si>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</si>
  <si>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</si>
  <si>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</si>
  <si>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</si>
  <si>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</si>
  <si>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</si>
  <si>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</si>
  <si>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</si>
  <si>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</si>
  <si>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</si>
  <si>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</si>
  <si>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</si>
  <si>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</si>
  <si>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</si>
  <si>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</si>
  <si>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</si>
  <si>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</si>
  <si>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</si>
  <si>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</si>
  <si>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</si>
  <si>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</si>
  <si>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</si>
  <si>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</si>
  <si>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</si>
  <si>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</si>
  <si>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</si>
  <si>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</si>
  <si>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</si>
  <si>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</si>
  <si>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</si>
  <si>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</si>
  <si>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</si>
  <si>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</si>
  <si>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</si>
  <si>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</si>
  <si>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</si>
  <si>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</si>
  <si>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</si>
  <si>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</si>
  <si>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</si>
  <si>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</si>
  <si>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</si>
  <si>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</si>
  <si>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</si>
  <si>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</si>
  <si>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</si>
  <si>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</si>
  <si>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</si>
  <si>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</si>
  <si>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</si>
  <si>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</si>
  <si>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</si>
  <si>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</si>
  <si>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</si>
  <si>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</si>
  <si>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</si>
  <si>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</si>
  <si>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</si>
  <si>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</si>
  <si>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</si>
  <si>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</si>
  <si>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</si>
  <si>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</si>
  <si>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</si>
  <si>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</si>
  <si>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</si>
  <si>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</si>
  <si>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</si>
  <si>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</si>
  <si>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</si>
  <si>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</si>
  <si>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</si>
  <si>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</si>
  <si>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</si>
  <si>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</si>
  <si>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</si>
  <si>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</si>
  <si>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</si>
  <si>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</si>
  <si>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</si>
  <si>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</si>
  <si>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</si>
  <si>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</si>
  <si>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</si>
  <si>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</si>
  <si>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</si>
  <si>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</si>
  <si>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</si>
  <si>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</si>
  <si>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</si>
  <si>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</si>
  <si>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</si>
  <si>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</si>
  <si>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</si>
  <si>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</si>
  <si>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</si>
  <si>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</si>
  <si>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</si>
  <si>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</si>
  <si>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</si>
  <si>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</si>
  <si>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</si>
  <si>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</si>
  <si>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</si>
  <si>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</si>
  <si>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</si>
  <si>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</si>
  <si>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</si>
  <si>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</si>
  <si>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</si>
  <si>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</si>
  <si>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</si>
  <si>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</si>
  <si>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</si>
  <si>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</si>
  <si>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</si>
  <si>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</si>
  <si>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</si>
  <si>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</si>
  <si>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</si>
  <si>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</si>
  <si>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</si>
  <si>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</si>
  <si>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</si>
  <si>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</si>
  <si>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</si>
  <si>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</si>
  <si>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</si>
  <si>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</si>
  <si>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</si>
  <si>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</si>
  <si>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</si>
  <si>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</si>
  <si>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</si>
  <si>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</si>
  <si>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</si>
  <si>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</si>
  <si>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</si>
  <si>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</si>
  <si>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</si>
  <si>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</si>
  <si>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</si>
  <si>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</si>
  <si>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</si>
  <si>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</si>
  <si>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</si>
  <si>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</si>
  <si>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</si>
  <si>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</si>
  <si>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</si>
  <si>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</si>
  <si>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</si>
  <si>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</si>
  <si>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</si>
  <si>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</si>
  <si>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</si>
  <si>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</si>
  <si>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</si>
  <si>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</si>
  <si>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</si>
  <si>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</si>
  <si>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</si>
  <si>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</si>
  <si>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</si>
  <si>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</si>
  <si>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</si>
  <si>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</si>
  <si>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</si>
  <si>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</si>
  <si>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</si>
  <si>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</si>
  <si>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</si>
  <si>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</si>
  <si>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</si>
  <si>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</si>
  <si>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</si>
  <si>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</si>
  <si>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</si>
  <si>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</si>
  <si>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</si>
  <si>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</si>
  <si>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</si>
  <si>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</si>
  <si>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</si>
  <si>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</si>
  <si>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</si>
  <si>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</si>
  <si>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</si>
  <si>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</si>
  <si>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</si>
  <si>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</si>
  <si>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</si>
  <si>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</si>
  <si>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</si>
  <si>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</si>
  <si>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</si>
  <si>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</si>
  <si>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</si>
  <si>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</si>
  <si>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</si>
  <si>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</si>
  <si>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</si>
  <si>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</si>
  <si>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</si>
  <si>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</si>
  <si>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</si>
  <si>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</si>
  <si>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</si>
  <si>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</si>
  <si>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</si>
  <si>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</si>
  <si>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</si>
  <si>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</si>
  <si>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</si>
  <si>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</si>
  <si>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</si>
  <si>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</si>
  <si>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</si>
  <si>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</si>
  <si>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</si>
  <si>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</si>
  <si>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</si>
  <si>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</si>
  <si>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</si>
  <si>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</si>
  <si>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</si>
  <si>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</si>
  <si>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</si>
  <si>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</si>
  <si>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</si>
  <si>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</si>
  <si>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</si>
  <si>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</si>
  <si>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</si>
  <si>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</si>
  <si>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</si>
  <si>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</si>
  <si>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</si>
  <si>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</si>
  <si>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</si>
  <si>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</si>
  <si>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</si>
  <si>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</si>
  <si>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</si>
  <si>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</si>
  <si>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</si>
  <si>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</si>
  <si>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</si>
  <si>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</si>
  <si>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</si>
  <si>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</si>
  <si>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</si>
  <si>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</si>
  <si>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</si>
  <si>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</si>
  <si>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</si>
  <si>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</si>
  <si>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</si>
  <si>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</si>
  <si>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</si>
  <si>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</si>
  <si>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</si>
  <si>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</si>
  <si>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</si>
  <si>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</si>
  <si>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</si>
  <si>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</si>
  <si>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</si>
  <si>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</si>
  <si>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</si>
  <si>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</si>
  <si>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</si>
  <si>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</si>
  <si>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</si>
  <si>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</si>
  <si>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</si>
  <si>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</si>
  <si>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</si>
  <si>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</si>
  <si>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</si>
  <si>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</si>
  <si>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</si>
  <si>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</si>
  <si>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</si>
  <si>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</si>
  <si>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</si>
  <si>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</si>
  <si>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</si>
  <si>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</si>
  <si>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</si>
  <si>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</si>
  <si>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</si>
  <si>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</si>
  <si>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</si>
  <si>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</si>
  <si>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</si>
  <si>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</si>
  <si>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</si>
  <si>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</si>
  <si>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</si>
  <si>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</si>
  <si>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</si>
  <si>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</si>
  <si>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</si>
  <si>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</si>
  <si>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</si>
  <si>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</si>
  <si>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</si>
  <si>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</si>
  <si>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</si>
  <si>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</si>
  <si>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</si>
  <si>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</si>
  <si>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</si>
  <si>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</si>
  <si>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</si>
  <si>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</si>
  <si>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</si>
  <si>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</si>
  <si>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</si>
  <si>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</si>
  <si>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</si>
  <si>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</si>
  <si>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</si>
  <si>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</si>
  <si>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</si>
  <si>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</si>
  <si>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</si>
  <si>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</si>
  <si>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</si>
  <si>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</si>
  <si>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</si>
  <si>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</si>
  <si>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</si>
  <si>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</si>
  <si>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</si>
  <si>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</si>
  <si>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</si>
  <si>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</si>
  <si>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</si>
  <si>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</si>
  <si>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</si>
  <si>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</si>
  <si>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</si>
  <si>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</si>
  <si>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</si>
  <si>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</si>
  <si>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</si>
  <si>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</si>
  <si>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</si>
  <si>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</si>
  <si>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</si>
  <si>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</si>
  <si>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</si>
  <si>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</si>
  <si>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</si>
  <si>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</si>
  <si>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</si>
  <si>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</si>
  <si>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</si>
  <si>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</si>
  <si>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</si>
  <si>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</si>
  <si>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</si>
  <si>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</si>
  <si>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</si>
  <si>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</si>
  <si>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</si>
  <si>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</si>
  <si>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</si>
  <si>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</si>
  <si>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</si>
  <si>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</si>
  <si>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</si>
  <si>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</si>
  <si>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</si>
  <si>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</si>
  <si>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</si>
  <si>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</si>
  <si>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</si>
  <si>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</si>
  <si>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</si>
  <si>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</si>
  <si>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</si>
  <si>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</si>
  <si>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</si>
  <si>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</si>
  <si>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</si>
  <si>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</si>
  <si>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</si>
  <si>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</si>
  <si>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</si>
  <si>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</si>
  <si>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</si>
  <si>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</si>
  <si>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</si>
  <si>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</si>
  <si>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</si>
  <si>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</si>
  <si>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</si>
  <si>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</si>
  <si>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</si>
  <si>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</si>
  <si>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</si>
  <si>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</si>
  <si>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</si>
  <si>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</si>
  <si>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</si>
  <si>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</si>
  <si>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</si>
  <si>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</si>
  <si>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</si>
  <si>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</si>
  <si>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</si>
  <si>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</si>
  <si>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</si>
  <si>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</si>
  <si>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</si>
  <si>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</si>
  <si>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</si>
  <si>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</si>
  <si>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</si>
  <si>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</si>
  <si>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</si>
  <si>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</si>
  <si>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</si>
  <si>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</si>
  <si>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</si>
  <si>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</si>
  <si>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</si>
  <si>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</si>
  <si>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</si>
  <si>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</si>
  <si>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</si>
  <si>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</si>
  <si>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</si>
  <si>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</si>
  <si>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</si>
  <si>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</si>
  <si>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</si>
  <si>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</si>
  <si>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</si>
  <si>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</si>
  <si>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</si>
  <si>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</si>
  <si>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</si>
  <si>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</si>
  <si>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</si>
  <si>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</si>
  <si>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</si>
  <si>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</si>
  <si>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</si>
  <si>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</si>
  <si>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</si>
  <si>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</si>
  <si>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</si>
  <si>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</si>
  <si>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</si>
  <si>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</si>
  <si>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</si>
  <si>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</si>
  <si>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</si>
  <si>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</si>
  <si>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</si>
  <si>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</si>
  <si>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</si>
  <si>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</si>
  <si>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</si>
  <si>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</si>
  <si>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</si>
  <si>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</si>
  <si>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</si>
  <si>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</si>
  <si>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</si>
  <si>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</si>
  <si>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</si>
  <si>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</si>
  <si>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</si>
  <si>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</si>
  <si>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</si>
  <si>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</si>
  <si>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</si>
  <si>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</si>
  <si>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</si>
  <si>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</si>
  <si>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</si>
  <si>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</si>
  <si>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</si>
  <si>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</si>
  <si>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</si>
  <si>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</si>
  <si>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</si>
  <si>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</si>
  <si>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</si>
  <si>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</si>
  <si>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</si>
  <si>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</si>
  <si>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</si>
  <si>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</si>
  <si>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</si>
  <si>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</si>
  <si>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</si>
  <si>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</si>
  <si>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</si>
  <si>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</si>
  <si>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</si>
  <si>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</si>
  <si>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</si>
  <si>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</si>
  <si>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</si>
  <si>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</si>
  <si>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</si>
  <si>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</si>
  <si>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</si>
  <si>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</si>
  <si>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</si>
  <si>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</si>
  <si>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</si>
  <si>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</si>
  <si>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</si>
  <si>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</si>
  <si>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</si>
  <si>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</si>
  <si>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</si>
  <si>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</si>
  <si>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</si>
  <si>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</si>
  <si>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</si>
  <si>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</si>
  <si>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</si>
  <si>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</si>
  <si>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</si>
  <si>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</si>
  <si>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</si>
  <si>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</si>
  <si>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</si>
  <si>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</si>
  <si>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</si>
  <si>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</si>
  <si>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</si>
  <si>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</si>
  <si>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</si>
  <si>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</si>
  <si>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</si>
  <si>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</si>
  <si>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</si>
  <si>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</si>
  <si>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</si>
  <si>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</si>
  <si>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</si>
  <si>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</si>
  <si>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</si>
  <si>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</si>
  <si>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</si>
  <si>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</si>
  <si>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</si>
  <si>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</si>
  <si>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</si>
  <si>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</si>
  <si>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</si>
  <si>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</si>
  <si>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</si>
  <si>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</si>
  <si>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</si>
  <si>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</si>
  <si>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</si>
  <si>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</si>
  <si>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</si>
  <si>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</si>
  <si>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</si>
  <si>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</si>
  <si>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</si>
  <si>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</si>
  <si>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</si>
  <si>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</si>
  <si>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</si>
  <si>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</si>
  <si>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</si>
  <si>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</si>
  <si>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</si>
  <si>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</si>
  <si>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</si>
  <si>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</si>
  <si>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</si>
  <si>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</si>
  <si>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</si>
  <si>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</si>
  <si>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</si>
  <si>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</si>
  <si>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</si>
  <si>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</si>
  <si>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</si>
  <si>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</si>
  <si>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</si>
  <si>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</si>
  <si>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</si>
  <si>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</si>
  <si>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</si>
  <si>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</si>
  <si>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</si>
  <si>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</si>
  <si>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</si>
  <si>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</si>
  <si>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</si>
  <si>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</si>
  <si>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</si>
  <si>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</si>
  <si>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</si>
  <si>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</si>
  <si>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</si>
  <si>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</si>
  <si>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</si>
  <si>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</si>
  <si>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</si>
  <si>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</si>
  <si>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</si>
  <si>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</si>
  <si>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</si>
  <si>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</si>
  <si>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</si>
  <si>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</si>
  <si>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</si>
  <si>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</si>
  <si>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</si>
  <si>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</si>
  <si>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</si>
  <si>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</si>
  <si>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</si>
  <si>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</si>
  <si>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</si>
  <si>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</si>
  <si>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</si>
  <si>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</si>
  <si>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</si>
  <si>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</si>
  <si>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</si>
  <si>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</si>
  <si>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</si>
  <si>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</si>
  <si>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</si>
  <si>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</si>
  <si>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</si>
  <si>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</si>
  <si>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</si>
  <si>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</si>
  <si>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</si>
  <si>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</si>
  <si>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</si>
  <si>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</si>
  <si>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</si>
  <si>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</si>
  <si>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</si>
  <si>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</si>
  <si>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</si>
  <si>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</si>
  <si>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</si>
  <si>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</si>
  <si>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</si>
  <si>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</si>
  <si>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</si>
  <si>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</si>
  <si>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</si>
  <si>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</si>
  <si>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</si>
  <si>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</si>
  <si>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</si>
  <si>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</si>
  <si>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</si>
  <si>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</si>
  <si>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</si>
  <si>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</si>
  <si>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</si>
  <si>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</si>
  <si>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</si>
  <si>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</si>
  <si>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</si>
  <si>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</si>
  <si>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</si>
  <si>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</si>
  <si>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</si>
  <si>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</si>
  <si>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</si>
  <si>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</si>
  <si>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</si>
  <si>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</si>
  <si>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</si>
  <si>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</si>
  <si>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</si>
  <si>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</si>
  <si>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</si>
  <si>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</si>
  <si>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</si>
  <si>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</si>
  <si>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</si>
  <si>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</si>
  <si>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</si>
  <si>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</si>
  <si>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</si>
  <si>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</si>
  <si>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</si>
  <si>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</si>
  <si>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</si>
  <si>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</si>
  <si>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</si>
  <si>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</si>
  <si>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</si>
  <si>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</si>
  <si>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</si>
  <si>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</si>
  <si>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</si>
  <si>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</si>
  <si>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</si>
  <si>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</si>
  <si>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</si>
  <si>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</si>
  <si>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</si>
  <si>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</si>
  <si>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</si>
  <si>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</si>
  <si>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</si>
  <si>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</si>
  <si>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</si>
  <si>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</si>
  <si>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</si>
  <si>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</si>
  <si>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</si>
  <si>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</si>
  <si>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</si>
  <si>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</si>
  <si>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</si>
  <si>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</si>
  <si>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</si>
  <si>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</si>
  <si>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</si>
  <si>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</si>
  <si>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</si>
  <si>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</si>
  <si>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</si>
  <si>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</si>
  <si>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</si>
  <si>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</si>
  <si>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</si>
  <si>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</si>
  <si>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</si>
  <si>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</si>
  <si>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</si>
  <si>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</si>
  <si>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</si>
  <si>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</si>
  <si>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</si>
  <si>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</si>
  <si>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</si>
  <si>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</si>
  <si>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</si>
  <si>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</si>
  <si>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</si>
  <si>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</si>
  <si>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</si>
  <si>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</si>
  <si>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</si>
  <si>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</si>
  <si>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</si>
  <si>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</si>
  <si>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</si>
  <si>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</si>
  <si>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</si>
  <si>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</si>
  <si>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</si>
  <si>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</si>
  <si>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</si>
  <si>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</si>
  <si>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</si>
  <si>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</si>
  <si>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</si>
  <si>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</si>
  <si>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</si>
  <si>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</si>
  <si>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</si>
  <si>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</si>
  <si>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</si>
  <si>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</si>
  <si>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</si>
  <si>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</si>
  <si>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</si>
  <si>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</si>
  <si>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</si>
  <si>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</si>
  <si>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</si>
  <si>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</si>
  <si>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</si>
  <si>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</si>
  <si>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</si>
  <si>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</si>
  <si>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</si>
  <si>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</si>
  <si>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</si>
  <si>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</si>
  <si>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</si>
  <si>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</si>
  <si>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</si>
  <si>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</si>
  <si>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</si>
  <si>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</si>
  <si>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</si>
  <si>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</si>
  <si>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</si>
  <si>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</si>
  <si>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</si>
  <si>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</si>
  <si>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</si>
  <si>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</si>
  <si>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</si>
  <si>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</si>
  <si>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</si>
  <si>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</si>
  <si>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</si>
  <si>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</si>
  <si>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</si>
  <si>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</si>
  <si>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</si>
  <si>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</si>
  <si>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</si>
  <si>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</si>
  <si>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</si>
  <si>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</si>
  <si>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</si>
  <si>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</si>
  <si>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</si>
  <si>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</si>
  <si>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</si>
  <si>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</si>
  <si>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</si>
  <si>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</si>
  <si>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</si>
  <si>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</si>
  <si>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</si>
  <si>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</si>
  <si>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</si>
  <si>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</si>
  <si>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</si>
  <si>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</si>
  <si>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</si>
  <si>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</si>
  <si>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</si>
  <si>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</si>
  <si>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</si>
  <si>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</si>
  <si>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</si>
  <si>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</si>
  <si>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</si>
  <si>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</si>
  <si>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</si>
  <si>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</si>
  <si>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</si>
  <si>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</si>
  <si>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</si>
  <si>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</si>
  <si>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</si>
  <si>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</si>
  <si>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</si>
  <si>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</si>
  <si>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</si>
  <si>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</si>
  <si>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</si>
  <si>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</si>
  <si>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</si>
  <si>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</si>
  <si>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</si>
  <si>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</si>
  <si>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</si>
  <si>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</si>
  <si>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</si>
  <si>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</si>
  <si>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</si>
  <si>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</si>
  <si>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</si>
  <si>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</si>
  <si>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</si>
  <si>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</si>
  <si>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</si>
  <si>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</si>
  <si>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</si>
  <si>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</si>
  <si>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</si>
  <si>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</si>
  <si>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</si>
  <si>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</si>
  <si>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</si>
  <si>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</si>
  <si>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</si>
  <si>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</si>
  <si>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</si>
  <si>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</si>
  <si>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</si>
  <si>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</si>
  <si>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</si>
  <si>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</si>
  <si>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</si>
  <si>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</si>
  <si>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</si>
  <si>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</si>
  <si>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</si>
  <si>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</si>
  <si>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</si>
  <si>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</si>
  <si>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</si>
  <si>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</si>
  <si>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</si>
  <si>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</si>
  <si>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</si>
  <si>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</si>
  <si>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</si>
  <si>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</si>
  <si>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</si>
  <si>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</si>
  <si>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</si>
  <si>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</si>
  <si>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</si>
  <si>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</si>
  <si>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</si>
  <si>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</si>
  <si>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</si>
  <si>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</si>
  <si>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</si>
  <si>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</si>
  <si>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</si>
  <si>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</si>
  <si>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</si>
  <si>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</si>
  <si>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</si>
  <si>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</si>
  <si>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</si>
  <si>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</si>
  <si>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</si>
  <si>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</si>
  <si>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</si>
  <si>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</si>
  <si>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</si>
  <si>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</si>
  <si>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</si>
  <si>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</si>
  <si>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</si>
  <si>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</si>
  <si>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</si>
  <si>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</si>
  <si>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</si>
  <si>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</si>
  <si>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</si>
  <si>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</si>
  <si>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</si>
  <si>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</si>
  <si>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</si>
  <si>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</si>
  <si>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</si>
  <si>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</si>
  <si>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</si>
  <si>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</si>
  <si>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</si>
  <si>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</si>
  <si>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</si>
  <si>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</si>
  <si>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</si>
  <si>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</si>
  <si>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</si>
  <si>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</si>
  <si>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</si>
  <si>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</si>
  <si>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</si>
  <si>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</si>
  <si>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</si>
  <si>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</si>
  <si>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</si>
  <si>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</si>
  <si>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</si>
  <si>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</si>
  <si>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</si>
  <si>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</si>
  <si>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</si>
  <si>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</si>
  <si>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</si>
  <si>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</si>
  <si>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</si>
  <si>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</si>
  <si>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</si>
  <si>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</si>
  <si>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</si>
  <si>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</si>
  <si>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</si>
  <si>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</si>
  <si>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</si>
  <si>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</si>
  <si>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</si>
  <si>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</si>
  <si>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</si>
  <si>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</si>
  <si>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</si>
  <si>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</si>
  <si>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</si>
  <si>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</si>
  <si>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</si>
  <si>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</si>
  <si>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</si>
  <si>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</si>
  <si>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</si>
  <si>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</si>
  <si>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</si>
  <si>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</si>
  <si>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</si>
  <si>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</si>
  <si>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</si>
  <si>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</si>
  <si>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</si>
  <si>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</si>
  <si>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</si>
  <si>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</si>
  <si>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</si>
  <si>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</si>
  <si>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</si>
  <si>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</si>
  <si>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</si>
  <si>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</si>
  <si>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</si>
  <si>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</si>
  <si>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</si>
  <si>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</si>
  <si>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</si>
  <si>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</si>
  <si>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</si>
  <si>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</si>
  <si>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</si>
  <si>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</si>
  <si>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</si>
  <si>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</si>
  <si>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</si>
  <si>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</si>
  <si>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</si>
  <si>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</si>
  <si>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</si>
  <si>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</si>
  <si>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</si>
  <si>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</si>
  <si>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</si>
  <si>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</si>
  <si>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</si>
  <si>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</si>
  <si>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</si>
  <si>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</si>
  <si>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</si>
  <si>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</si>
  <si>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</si>
  <si>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</si>
  <si>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</si>
  <si>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</si>
  <si>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</si>
  <si>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</si>
  <si>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</si>
  <si>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</si>
  <si>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</si>
  <si>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</si>
  <si>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</si>
  <si>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</si>
  <si>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</si>
  <si>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</si>
  <si>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</si>
  <si>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</si>
  <si>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</si>
  <si>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</si>
  <si>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</si>
  <si>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</si>
  <si>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</si>
  <si>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</si>
  <si>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</si>
  <si>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</si>
  <si>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</si>
  <si>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</si>
  <si>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</si>
  <si>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</si>
  <si>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</si>
  <si>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</si>
  <si>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</si>
  <si>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</si>
  <si>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</si>
  <si>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</si>
  <si>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</si>
  <si>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</si>
  <si>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</si>
  <si>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</si>
  <si>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</si>
  <si>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</si>
  <si>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</si>
  <si>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</si>
  <si>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</si>
  <si>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</si>
  <si>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</si>
  <si>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</si>
  <si>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</si>
  <si>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</si>
  <si>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</si>
  <si>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</si>
  <si>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</si>
  <si>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</si>
  <si>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</si>
  <si>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</si>
  <si>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</si>
  <si>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</si>
  <si>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</si>
  <si>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</si>
  <si>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</si>
  <si>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</si>
  <si>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</si>
  <si>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</si>
  <si>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</si>
  <si>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</si>
  <si>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</si>
  <si>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</si>
  <si>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</si>
  <si>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</si>
  <si>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</si>
  <si>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</si>
  <si>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</si>
  <si>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</si>
  <si>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</si>
  <si>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</si>
  <si>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</si>
  <si>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</si>
  <si>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</si>
  <si>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</si>
  <si>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</si>
  <si>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</si>
  <si>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</si>
  <si>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</si>
  <si>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</si>
  <si>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</si>
  <si>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</si>
  <si>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</si>
  <si>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</si>
  <si>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</si>
  <si>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</si>
  <si>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</si>
  <si>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</si>
  <si>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</si>
  <si>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</si>
  <si>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</si>
  <si>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</si>
  <si>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</si>
  <si>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</si>
  <si>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</si>
  <si>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</si>
  <si>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</si>
  <si>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</si>
  <si>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</si>
  <si>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</si>
  <si>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</si>
  <si>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</si>
  <si>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</si>
  <si>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</si>
  <si>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</si>
  <si>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</si>
  <si>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</si>
  <si>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</si>
  <si>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</si>
  <si>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</si>
  <si>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</si>
  <si>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</si>
  <si>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</si>
  <si>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</si>
  <si>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</si>
  <si>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</si>
  <si>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</si>
  <si>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</si>
  <si>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</si>
  <si>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</si>
  <si>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</si>
  <si>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</si>
  <si>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</si>
  <si>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</si>
  <si>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</si>
  <si>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</si>
  <si>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</si>
  <si>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</si>
  <si>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</si>
  <si>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</si>
  <si>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</si>
  <si>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</si>
  <si>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</si>
  <si>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</si>
  <si>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</si>
  <si>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</si>
  <si>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</si>
  <si>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</si>
  <si>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</si>
  <si>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</si>
  <si>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</si>
  <si>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</si>
  <si>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</si>
  <si>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</si>
  <si>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</si>
  <si>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</si>
  <si>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</si>
  <si>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</si>
  <si>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</si>
  <si>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</si>
  <si>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</si>
  <si>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</si>
  <si>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</si>
  <si>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</si>
  <si>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</si>
  <si>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</si>
  <si>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</si>
  <si>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</si>
  <si>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</si>
  <si>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</si>
  <si>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</si>
  <si>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</si>
  <si>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</si>
  <si>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</si>
  <si>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</si>
  <si>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</si>
  <si>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</si>
  <si>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</si>
  <si>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</si>
  <si>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</si>
  <si>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</si>
  <si>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</si>
  <si>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</si>
  <si>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</si>
  <si>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</si>
  <si>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</si>
  <si>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</si>
  <si>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</si>
  <si>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</si>
  <si>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</si>
  <si>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</si>
  <si>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</si>
  <si>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</si>
  <si>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</si>
  <si>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</si>
  <si>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</si>
  <si>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</si>
  <si>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</si>
  <si>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</si>
  <si>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</si>
  <si>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</si>
  <si>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</si>
  <si>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</si>
  <si>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</si>
  <si>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</si>
  <si>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</si>
  <si>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</si>
  <si>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</si>
  <si>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</si>
  <si>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</si>
  <si>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</si>
  <si>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</si>
  <si>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</si>
  <si>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</si>
  <si>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</si>
  <si>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</si>
  <si>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</si>
  <si>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</si>
  <si>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</si>
  <si>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</si>
  <si>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</si>
  <si>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</si>
  <si>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</si>
  <si>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</si>
  <si>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</si>
  <si>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</si>
  <si>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</si>
  <si>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</si>
  <si>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</si>
  <si>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</si>
  <si>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</si>
  <si>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</si>
  <si>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</si>
  <si>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</si>
  <si>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</si>
  <si>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</si>
  <si>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</si>
  <si>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</si>
  <si>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</si>
  <si>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</si>
  <si>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</si>
  <si>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</si>
  <si>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</si>
  <si>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</si>
  <si>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</si>
  <si>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</si>
  <si>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</si>
  <si>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</si>
  <si>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</si>
  <si>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</si>
  <si>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</si>
  <si>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</si>
  <si>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</si>
  <si>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</si>
  <si>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</si>
  <si>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</si>
  <si>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</si>
  <si>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</si>
  <si>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</si>
  <si>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</si>
  <si>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</si>
  <si>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</si>
  <si>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</si>
  <si>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</si>
  <si>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</si>
  <si>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</si>
  <si>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</si>
  <si>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</si>
  <si>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</si>
  <si>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</si>
  <si>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</si>
  <si>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</si>
  <si>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</si>
  <si>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</si>
  <si>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</si>
  <si>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</si>
  <si>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</si>
  <si>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</si>
  <si>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</si>
  <si>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</si>
  <si>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</si>
  <si>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</si>
  <si>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</si>
  <si>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</si>
  <si>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</si>
  <si>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</si>
  <si>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</si>
  <si>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</si>
  <si>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</si>
  <si>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</si>
  <si>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</si>
  <si>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</si>
  <si>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</si>
  <si>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</si>
  <si>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</si>
  <si>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</si>
  <si>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</si>
  <si>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</si>
  <si>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</si>
  <si>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</si>
  <si>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</si>
  <si>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</si>
  <si>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</si>
  <si>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</si>
  <si>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</si>
  <si>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</si>
  <si>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</si>
  <si>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</si>
  <si>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</si>
  <si>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</si>
  <si>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</si>
  <si>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</si>
  <si>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</si>
  <si>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</si>
  <si>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</si>
  <si>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</si>
  <si>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</si>
  <si>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</si>
  <si>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</si>
  <si>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</si>
  <si>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</si>
  <si>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</si>
  <si>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</si>
  <si>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</si>
  <si>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</si>
  <si>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</si>
  <si>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</si>
  <si>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</si>
  <si>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</si>
  <si>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</si>
  <si>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</si>
  <si>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</si>
  <si>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</si>
  <si>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</si>
  <si>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</si>
  <si>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</si>
  <si>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</si>
  <si>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</si>
  <si>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</si>
  <si>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</si>
  <si>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</si>
  <si>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</si>
  <si>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</si>
  <si>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</si>
  <si>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</si>
  <si>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</si>
  <si>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</si>
  <si>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</si>
  <si>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</si>
  <si>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</si>
  <si>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</si>
  <si>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</si>
  <si>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</si>
  <si>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</si>
  <si>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</si>
  <si>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</si>
  <si>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</si>
  <si>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</si>
  <si>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</si>
  <si>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</si>
  <si>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</si>
  <si>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</si>
  <si>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</si>
  <si>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</si>
  <si>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</si>
  <si>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</si>
  <si>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</si>
  <si>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</si>
  <si>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</si>
  <si>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</si>
  <si>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</si>
  <si>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</si>
  <si>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</si>
  <si>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</si>
  <si>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</si>
  <si>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</si>
  <si>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</si>
  <si>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</si>
  <si>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</si>
  <si>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</si>
  <si>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</si>
  <si>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</si>
  <si>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</si>
  <si>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</si>
  <si>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</si>
  <si>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</si>
  <si>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</si>
  <si>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</si>
  <si>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</si>
  <si>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</si>
  <si>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</si>
  <si>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</si>
  <si>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</si>
  <si>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</si>
  <si>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</si>
  <si>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</si>
  <si>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</si>
  <si>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</si>
  <si>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</si>
  <si>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</si>
  <si>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</si>
  <si>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</si>
  <si>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</si>
  <si>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</si>
  <si>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</si>
  <si>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</si>
  <si>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</si>
  <si>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</si>
  <si>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</si>
  <si>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</si>
  <si>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</si>
  <si>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</si>
  <si>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</si>
  <si>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</si>
  <si>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</si>
  <si>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</si>
  <si>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</si>
  <si>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</si>
  <si>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</si>
  <si>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</si>
  <si>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</si>
  <si>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</si>
  <si>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</si>
  <si>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</si>
  <si>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</si>
  <si>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</si>
  <si>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</si>
  <si>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</si>
  <si>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</si>
  <si>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</si>
  <si>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</si>
  <si>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</si>
  <si>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</si>
  <si>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</si>
  <si>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</si>
  <si>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</si>
  <si>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</si>
  <si>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</si>
  <si>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</si>
  <si>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</si>
  <si>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</si>
  <si>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</si>
  <si>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</si>
  <si>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</si>
  <si>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</si>
  <si>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</si>
  <si>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</si>
  <si>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</si>
  <si>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</si>
  <si>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</si>
  <si>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</si>
  <si>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</si>
  <si>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</si>
  <si>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</si>
  <si>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</si>
  <si>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</si>
  <si>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</si>
  <si>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</si>
  <si>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</si>
  <si>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</si>
  <si>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</si>
  <si>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</si>
  <si>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</si>
  <si>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</si>
  <si>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</si>
  <si>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</si>
  <si>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</si>
  <si>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</si>
  <si>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</si>
  <si>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</si>
  <si>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</si>
  <si>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</si>
  <si>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</si>
  <si>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</si>
  <si>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</si>
  <si>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</si>
  <si>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</si>
  <si>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</si>
  <si>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</si>
  <si>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</si>
  <si>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</si>
  <si>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</si>
  <si>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</si>
  <si>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</si>
  <si>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</si>
  <si>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</si>
  <si>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</si>
  <si>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</si>
  <si>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</si>
  <si>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</si>
  <si>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</si>
  <si>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</si>
  <si>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</si>
  <si>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</si>
  <si>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</si>
  <si>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</si>
  <si>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</si>
  <si>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</si>
  <si>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</si>
  <si>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</si>
  <si>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</si>
  <si>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</si>
  <si>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</si>
  <si>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</si>
  <si>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</si>
  <si>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</si>
  <si>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</si>
  <si>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</si>
  <si>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</si>
  <si>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</si>
  <si>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</si>
  <si>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</si>
  <si>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</si>
  <si>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</si>
  <si>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</si>
  <si>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</si>
  <si>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</si>
  <si>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</si>
  <si>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</si>
  <si>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</si>
  <si>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</si>
  <si>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</si>
  <si>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</si>
  <si>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</si>
  <si>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</si>
  <si>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</si>
  <si>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</si>
  <si>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</si>
  <si>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</si>
  <si>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</si>
  <si>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</si>
  <si>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</si>
  <si>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</si>
  <si>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</si>
  <si>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</si>
  <si>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</si>
  <si>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</si>
  <si>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</si>
  <si>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</si>
  <si>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</si>
  <si>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</si>
  <si>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</si>
  <si>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</si>
  <si>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</si>
  <si>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</si>
  <si>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</si>
  <si>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</si>
  <si>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</si>
  <si>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</si>
  <si>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</si>
  <si>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</si>
  <si>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</si>
  <si>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</si>
  <si>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</si>
  <si>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</si>
  <si>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</si>
  <si>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</si>
  <si>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</si>
  <si>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</si>
  <si>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</si>
  <si>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</si>
  <si>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</si>
  <si>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</si>
  <si>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</si>
  <si>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</si>
  <si>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</si>
  <si>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</si>
  <si>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</si>
  <si>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</si>
  <si>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</si>
  <si>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</si>
  <si>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</si>
  <si>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</si>
  <si>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</si>
  <si>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</si>
  <si>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</si>
  <si>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</si>
  <si>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</si>
  <si>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</si>
  <si>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</si>
  <si>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</si>
  <si>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</si>
  <si>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</si>
  <si>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</si>
  <si>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</si>
  <si>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</si>
  <si>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</si>
  <si>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</si>
  <si>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</si>
  <si>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</si>
  <si>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</si>
  <si>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</si>
  <si>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</si>
  <si>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</si>
  <si>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</si>
  <si>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</si>
  <si>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</si>
  <si>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</si>
  <si>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</si>
  <si>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</si>
  <si>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</si>
  <si>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</si>
  <si>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</si>
  <si>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</si>
  <si>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</si>
  <si>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</si>
  <si>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</si>
  <si>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</si>
  <si>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</si>
  <si>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</si>
  <si>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</si>
  <si>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</si>
  <si>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</si>
  <si>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</si>
  <si>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</si>
  <si>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</si>
  <si>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</si>
  <si>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</si>
  <si>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</si>
  <si>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</si>
  <si>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</si>
  <si>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</si>
  <si>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</si>
  <si>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</si>
  <si>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</si>
  <si>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</si>
  <si>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</si>
  <si>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</si>
  <si>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</si>
  <si>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</si>
  <si>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</si>
  <si>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</si>
  <si>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</si>
  <si>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</si>
  <si>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</si>
  <si>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</si>
  <si>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</si>
  <si>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</si>
  <si>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</si>
  <si>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</si>
  <si>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</si>
  <si>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</si>
  <si>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</si>
  <si>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</si>
  <si>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</si>
  <si>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</si>
  <si>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</si>
  <si>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</si>
  <si>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</si>
  <si>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</si>
  <si>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</si>
  <si>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</si>
  <si>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</si>
  <si>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</si>
  <si>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</si>
  <si>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</si>
  <si>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</si>
  <si>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</si>
  <si>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</si>
  <si>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</si>
  <si>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</si>
  <si>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</si>
  <si>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</si>
  <si>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</si>
  <si>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</si>
  <si>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</si>
  <si>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</si>
  <si>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</si>
  <si>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</si>
  <si>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</si>
  <si>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</si>
  <si>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</si>
  <si>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</si>
  <si>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</si>
  <si>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</si>
  <si>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</si>
  <si>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</si>
  <si>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</si>
  <si>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</si>
  <si>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</si>
  <si>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</si>
  <si>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</si>
  <si>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</si>
  <si>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</si>
  <si>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</si>
  <si>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</si>
  <si>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</si>
  <si>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</si>
  <si>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</si>
  <si>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</si>
  <si>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</si>
  <si>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</si>
  <si>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</si>
  <si>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</si>
  <si>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</si>
  <si>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</si>
  <si>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</si>
  <si>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</si>
  <si>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</si>
  <si>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</si>
  <si>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</si>
  <si>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</si>
  <si>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</si>
  <si>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</si>
  <si>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</si>
  <si>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</si>
  <si>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</si>
  <si>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</si>
  <si>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</si>
  <si>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</si>
  <si>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</si>
  <si>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</si>
  <si>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</si>
  <si>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</si>
  <si>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</si>
  <si>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</si>
  <si>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</si>
  <si>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</si>
  <si>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</si>
  <si>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</si>
  <si>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</si>
  <si>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</si>
  <si>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</si>
  <si>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</si>
  <si>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</si>
  <si>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</si>
  <si>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</si>
  <si>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</si>
  <si>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</si>
  <si>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</si>
  <si>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</si>
  <si>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</si>
  <si>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</si>
  <si>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</si>
  <si>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</si>
  <si>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</si>
  <si>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</si>
  <si>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</si>
  <si>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</si>
  <si>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</si>
  <si>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</si>
  <si>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</si>
  <si>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</si>
  <si>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</si>
  <si>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</si>
  <si>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</si>
  <si>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</si>
  <si>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</si>
  <si>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</si>
  <si>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</si>
  <si>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</si>
  <si>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</si>
  <si>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</si>
  <si>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</si>
  <si>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</si>
  <si>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</si>
  <si>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</si>
  <si>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</si>
  <si>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</si>
  <si>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</si>
  <si>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</si>
  <si>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</si>
  <si>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</si>
  <si>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</si>
  <si>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</si>
  <si>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</si>
  <si>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</si>
  <si>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</si>
  <si>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</si>
  <si>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</si>
  <si>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</si>
  <si>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</si>
  <si>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</si>
  <si>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</si>
  <si>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</si>
  <si>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</si>
  <si>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</si>
  <si>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</si>
  <si>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</si>
  <si>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</si>
  <si>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</si>
  <si>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</si>
  <si>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</si>
  <si>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</si>
  <si>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</si>
  <si>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</si>
  <si>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</si>
  <si>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</si>
  <si>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</si>
  <si>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</si>
  <si>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</si>
  <si>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</si>
  <si>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</si>
  <si>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</si>
  <si>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</si>
  <si>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</si>
  <si>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</si>
  <si>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</si>
  <si>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</si>
  <si>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</si>
  <si>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</si>
  <si>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</si>
  <si>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</si>
  <si>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</si>
  <si>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</si>
  <si>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</si>
  <si>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</si>
  <si>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</si>
  <si>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</si>
  <si>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</si>
  <si>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</si>
  <si>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</si>
  <si>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</si>
  <si>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</si>
  <si>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</si>
  <si>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</si>
  <si>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</si>
  <si>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</si>
  <si>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</si>
  <si>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</si>
  <si>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</si>
  <si>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</si>
  <si>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</si>
  <si>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</si>
  <si>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</si>
  <si>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</si>
  <si>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</si>
  <si>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</si>
  <si>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</si>
  <si>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</si>
  <si>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</si>
  <si>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</si>
  <si>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</si>
  <si>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</si>
  <si>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</si>
  <si>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</si>
  <si>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</si>
  <si>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</si>
  <si>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</si>
  <si>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</si>
  <si>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</si>
  <si>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</si>
  <si>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</si>
  <si>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</si>
  <si>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</si>
  <si>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</si>
  <si>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</si>
  <si>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</si>
  <si>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</si>
  <si>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</si>
  <si>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</si>
  <si>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</si>
  <si>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</si>
  <si>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</si>
  <si>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</si>
  <si>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</si>
  <si>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</si>
  <si>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</si>
  <si>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</si>
  <si>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</si>
  <si>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</si>
  <si>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</si>
  <si>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</si>
  <si>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</si>
  <si>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</si>
  <si>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</si>
  <si>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</si>
  <si>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</si>
  <si>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</si>
  <si>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</si>
  <si>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</si>
  <si>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</si>
  <si>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</si>
  <si>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</si>
  <si>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</si>
  <si>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</si>
  <si>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</si>
  <si>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</si>
  <si>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</si>
  <si>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</si>
  <si>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</si>
  <si>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</si>
  <si>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</si>
  <si>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</si>
  <si>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</si>
  <si>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</si>
  <si>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</si>
  <si>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</si>
  <si>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</si>
  <si>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</si>
  <si>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</si>
  <si>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</si>
  <si>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</si>
  <si>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</si>
  <si>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</si>
  <si>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</si>
  <si>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</si>
  <si>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</si>
  <si>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</si>
  <si>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</si>
  <si>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</si>
  <si>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</si>
  <si>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</si>
  <si>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</si>
  <si>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</si>
  <si>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</si>
  <si>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</si>
  <si>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</si>
  <si>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</si>
  <si>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</si>
  <si>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</si>
  <si>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</si>
  <si>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</si>
  <si>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</si>
  <si>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</si>
  <si>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</si>
  <si>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</si>
  <si>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</si>
  <si>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</si>
  <si>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</si>
  <si>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</si>
  <si>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</si>
  <si>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</si>
  <si>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</si>
  <si>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</si>
  <si>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</si>
  <si>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</si>
  <si>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</si>
  <si>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</si>
  <si>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</si>
  <si>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</si>
  <si>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</si>
  <si>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</si>
  <si>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</si>
  <si>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</si>
  <si>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</si>
  <si>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</si>
  <si>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</si>
  <si>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</si>
  <si>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</si>
  <si>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</si>
  <si>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</si>
  <si>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</si>
  <si>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</si>
  <si>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</si>
  <si>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</si>
  <si>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</si>
  <si>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</si>
  <si>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</si>
  <si>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</si>
  <si>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</si>
  <si>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</si>
  <si>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</si>
  <si>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</si>
  <si>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</si>
  <si>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</si>
  <si>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</si>
  <si>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</si>
  <si>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</si>
  <si>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</si>
  <si>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</si>
  <si>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</si>
  <si>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</si>
  <si>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</si>
  <si>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</si>
  <si>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</si>
  <si>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</si>
  <si>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</si>
  <si>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</si>
  <si>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</si>
  <si>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</si>
  <si>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</si>
  <si>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</si>
  <si>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</si>
  <si>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</si>
  <si>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</si>
  <si>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</si>
  <si>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</si>
  <si>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</si>
  <si>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</si>
  <si>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</si>
  <si>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</si>
  <si>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</si>
  <si>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</si>
  <si>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</si>
  <si>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</si>
  <si>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</si>
  <si>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</si>
  <si>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</si>
  <si>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</si>
  <si>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</si>
  <si>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</si>
  <si>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</si>
  <si>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</si>
  <si>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</si>
  <si>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</si>
  <si>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</si>
  <si>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</si>
  <si>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</si>
  <si>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</si>
  <si>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</si>
  <si>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</si>
  <si>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</si>
  <si>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</si>
  <si>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</si>
  <si>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</si>
  <si>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</si>
  <si>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</si>
  <si>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</si>
  <si>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</si>
  <si>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</si>
  <si>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</si>
  <si>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</si>
  <si>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</si>
  <si>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</si>
  <si>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</si>
  <si>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</si>
  <si>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</si>
  <si>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</si>
  <si>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</si>
  <si>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</si>
  <si>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</si>
  <si>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</si>
  <si>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</si>
  <si>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</si>
  <si>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</si>
  <si>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</si>
  <si>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</si>
  <si>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</si>
  <si>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</si>
  <si>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</si>
  <si>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</si>
  <si>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</si>
  <si>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</si>
  <si>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</si>
  <si>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</si>
  <si>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</si>
  <si>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</si>
  <si>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</si>
  <si>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</si>
  <si>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</si>
  <si>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</si>
  <si>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</si>
  <si>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</si>
  <si>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</si>
  <si>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</si>
  <si>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</si>
  <si>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</si>
  <si>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</si>
  <si>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</si>
  <si>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</si>
  <si>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</si>
  <si>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</si>
  <si>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</si>
  <si>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</si>
  <si>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</si>
  <si>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</si>
  <si>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</si>
  <si>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</si>
  <si>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</si>
  <si>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</si>
  <si>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</si>
  <si>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</si>
  <si>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</si>
  <si>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</si>
  <si>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</si>
  <si>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</si>
  <si>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</si>
  <si>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</si>
  <si>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</si>
  <si>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</si>
  <si>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</si>
  <si>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</si>
  <si>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</si>
  <si>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</si>
  <si>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</si>
  <si>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</si>
  <si>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</si>
  <si>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</si>
  <si>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</si>
  <si>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</si>
  <si>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</si>
  <si>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</si>
  <si>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</si>
  <si>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</si>
  <si>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</si>
  <si>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</si>
  <si>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</si>
  <si>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</si>
  <si>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</si>
  <si>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</si>
  <si>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</si>
  <si>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</si>
  <si>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</si>
  <si>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</si>
  <si>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</si>
  <si>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</si>
  <si>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</si>
  <si>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</si>
  <si>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</si>
  <si>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</si>
  <si>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</si>
  <si>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</si>
  <si>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</si>
  <si>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</si>
  <si>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</si>
  <si>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</si>
  <si>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</si>
  <si>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</si>
  <si>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</si>
  <si>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</si>
  <si>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</si>
  <si>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</si>
  <si>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</si>
  <si>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</si>
  <si>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</si>
  <si>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</si>
  <si>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</si>
  <si>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</si>
  <si>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</si>
  <si>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</si>
  <si>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</si>
  <si>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</si>
  <si>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</si>
  <si>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</si>
  <si>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</si>
  <si>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</si>
  <si>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</si>
  <si>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</si>
  <si>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</si>
  <si>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</si>
  <si>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</si>
  <si>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</si>
  <si>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</si>
  <si>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</si>
  <si>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</si>
  <si>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</si>
  <si>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</si>
  <si>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</si>
  <si>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</si>
  <si>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</si>
  <si>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</si>
  <si>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</si>
  <si>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</si>
  <si>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</si>
  <si>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</si>
  <si>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</si>
  <si>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</si>
  <si>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</si>
  <si>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</si>
  <si>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</si>
  <si>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</si>
  <si>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</si>
  <si>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</si>
  <si>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</si>
  <si>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</si>
  <si>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</si>
  <si>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</si>
  <si>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</si>
  <si>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</si>
  <si>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</si>
  <si>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</si>
  <si>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</si>
  <si>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</si>
  <si>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</si>
  <si>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</si>
  <si>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</si>
  <si>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</si>
  <si>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</si>
  <si>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</si>
  <si>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</si>
  <si>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</si>
  <si>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</si>
  <si>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</si>
  <si>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</si>
  <si>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</si>
  <si>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</si>
  <si>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</si>
  <si>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</si>
  <si>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</si>
  <si>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</si>
  <si>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</si>
  <si>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</si>
  <si>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</si>
  <si>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</si>
  <si>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</si>
  <si>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</si>
  <si>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</si>
  <si>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</si>
  <si>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</si>
  <si>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</si>
  <si>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</si>
  <si>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</si>
  <si>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</si>
  <si>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</si>
  <si>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</si>
  <si>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</si>
  <si>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</si>
  <si>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</si>
  <si>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</si>
  <si>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</si>
  <si>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</si>
  <si>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</si>
  <si>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</si>
  <si>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</si>
  <si>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</si>
  <si>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</si>
  <si>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</si>
  <si>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</si>
  <si>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</si>
  <si>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</si>
  <si>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</si>
  <si>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</si>
  <si>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</si>
  <si>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</si>
  <si>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</si>
  <si>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</si>
  <si>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</si>
  <si>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</si>
  <si>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</si>
  <si>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</si>
  <si>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</si>
  <si>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</si>
  <si>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</si>
  <si>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</si>
  <si>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</si>
  <si>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</si>
  <si>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</si>
  <si>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</si>
  <si>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</si>
  <si>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</si>
  <si>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</si>
  <si>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</si>
  <si>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</si>
  <si>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</si>
  <si>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</si>
  <si>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</si>
  <si>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</si>
  <si>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</si>
  <si>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</si>
  <si>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</si>
  <si>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</si>
  <si>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</si>
  <si>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</si>
  <si>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</si>
  <si>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</si>
  <si>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</si>
  <si>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</si>
  <si>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</si>
  <si>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</si>
  <si>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</si>
  <si>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</si>
  <si>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</si>
  <si>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</si>
  <si>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</si>
  <si>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</si>
  <si>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</si>
  <si>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</si>
  <si>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</si>
  <si>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</si>
  <si>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</si>
  <si>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</si>
  <si>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</si>
  <si>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</si>
  <si>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</si>
  <si>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</si>
  <si>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</si>
  <si>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</si>
  <si>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</si>
  <si>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</si>
  <si>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</si>
  <si>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</si>
  <si>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</si>
  <si>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</si>
  <si>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</si>
  <si>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</si>
  <si>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</si>
  <si>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</si>
  <si>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</si>
  <si>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</si>
  <si>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</si>
  <si>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</si>
  <si>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</si>
  <si>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</si>
  <si>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</si>
  <si>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</si>
  <si>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</si>
  <si>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</si>
  <si>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</si>
  <si>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</si>
  <si>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</si>
  <si>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</si>
  <si>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</si>
  <si>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</si>
  <si>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</si>
  <si>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</si>
  <si>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</si>
  <si>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</si>
  <si>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</si>
  <si>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</si>
  <si>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</si>
  <si>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</si>
  <si>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</si>
  <si>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</si>
  <si>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</si>
  <si>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</si>
  <si>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</si>
  <si>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</si>
  <si>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</si>
  <si>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</si>
  <si>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</si>
  <si>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</si>
  <si>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</si>
  <si>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</si>
  <si>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</si>
  <si>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</si>
  <si>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</si>
  <si>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</si>
  <si>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</si>
  <si>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</si>
  <si>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</si>
  <si>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</si>
  <si>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</si>
  <si>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</si>
  <si>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</si>
  <si>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</si>
  <si>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</si>
  <si>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</si>
  <si>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</si>
  <si>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</si>
  <si>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</si>
  <si>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</si>
  <si>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</si>
  <si>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</si>
  <si>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</si>
  <si>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</si>
  <si>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</si>
  <si>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</si>
  <si>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</si>
  <si>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</si>
  <si>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</si>
  <si>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</si>
  <si>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</si>
  <si>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</si>
  <si>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</si>
  <si>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</si>
  <si>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</si>
  <si>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</si>
  <si>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</si>
  <si>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</si>
  <si>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</si>
  <si>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</si>
  <si>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</si>
  <si>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</si>
  <si>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</si>
  <si>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</si>
  <si>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</si>
  <si>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</si>
  <si>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</si>
  <si>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</si>
  <si>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</si>
  <si>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</si>
  <si>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</si>
  <si>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</si>
  <si>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</si>
  <si>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</si>
  <si>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</si>
  <si>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</si>
  <si>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</si>
  <si>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</si>
  <si>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</si>
  <si>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</si>
  <si>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</si>
  <si>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</si>
  <si>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</si>
  <si>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</si>
  <si>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</si>
  <si>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</si>
  <si>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</si>
  <si>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</si>
  <si>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</si>
  <si>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</si>
  <si>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</si>
  <si>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</si>
  <si>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</si>
  <si>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</si>
  <si>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</si>
  <si>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</si>
  <si>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</si>
  <si>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</si>
  <si>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</si>
  <si>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</si>
  <si>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</si>
  <si>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</si>
  <si>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</si>
  <si>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</si>
  <si>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</si>
  <si>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</si>
  <si>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</si>
  <si>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</si>
  <si>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</si>
  <si>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</si>
  <si>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</si>
  <si>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</si>
  <si>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</si>
  <si>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</si>
  <si>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</si>
  <si>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</si>
  <si>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</si>
  <si>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</si>
  <si>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</si>
  <si>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</si>
  <si>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</si>
  <si>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</si>
  <si>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</si>
  <si>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</si>
  <si>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</si>
  <si>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</si>
  <si>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</si>
  <si>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</si>
  <si>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</si>
  <si>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</si>
  <si>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</si>
  <si>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</si>
  <si>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</si>
  <si>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</si>
  <si>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</si>
  <si>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</si>
  <si>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</si>
  <si>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</si>
  <si>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</si>
  <si>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</si>
  <si>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</si>
  <si>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</si>
  <si>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</si>
  <si>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</si>
  <si>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</si>
  <si>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</si>
  <si>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</si>
  <si>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</si>
  <si>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</si>
  <si>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</si>
  <si>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</si>
  <si>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</si>
  <si>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</si>
  <si>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</si>
  <si>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</si>
  <si>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</si>
  <si>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</si>
  <si>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</si>
  <si>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</si>
  <si>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</si>
  <si>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</si>
  <si>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</si>
  <si>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</si>
  <si>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</si>
  <si>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</si>
  <si>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</si>
  <si>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</si>
  <si>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</si>
  <si>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</si>
  <si>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</si>
  <si>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</si>
  <si>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</si>
  <si>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</si>
  <si>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</si>
  <si>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</si>
  <si>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</si>
  <si>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</si>
  <si>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</si>
  <si>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</si>
  <si>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</si>
  <si>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</si>
  <si>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</si>
  <si>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</si>
  <si>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</si>
  <si>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</si>
  <si>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</si>
  <si>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</si>
  <si>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</si>
  <si>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</si>
  <si>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</si>
  <si>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</si>
  <si>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</si>
  <si>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</si>
  <si>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</si>
  <si>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</si>
  <si>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</si>
  <si>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</si>
  <si>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</si>
  <si>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</si>
  <si>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</si>
  <si>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</si>
  <si>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</si>
  <si>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</si>
  <si>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</si>
  <si>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</si>
  <si>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</si>
  <si>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</si>
  <si>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</si>
  <si>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</si>
  <si>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</si>
  <si>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</si>
  <si>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</si>
  <si>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</si>
  <si>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</si>
  <si>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</si>
  <si>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</si>
  <si>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</si>
  <si>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</si>
  <si>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</si>
  <si>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</si>
  <si>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</si>
  <si>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</si>
  <si>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</si>
  <si>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</si>
  <si>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</si>
  <si>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</si>
  <si>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</si>
  <si>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</si>
  <si>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</si>
  <si>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</si>
  <si>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</si>
  <si>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</si>
  <si>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</si>
  <si>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</si>
  <si>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</si>
  <si>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</si>
  <si>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</si>
  <si>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</si>
  <si>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</si>
  <si>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</si>
  <si>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</si>
  <si>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</si>
  <si>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</si>
  <si>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</si>
  <si>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</si>
  <si>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</si>
  <si>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</si>
  <si>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</si>
  <si>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</si>
  <si>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</si>
  <si>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</si>
  <si>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</si>
  <si>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</si>
  <si>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</si>
  <si>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</si>
  <si>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</si>
  <si>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</si>
  <si>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</si>
  <si>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</si>
  <si>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</si>
  <si>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</si>
  <si>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</si>
  <si>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</si>
  <si>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</si>
  <si>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</si>
  <si>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</si>
  <si>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</si>
  <si>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</si>
  <si>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</si>
  <si>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</si>
  <si>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</si>
  <si>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</si>
  <si>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</si>
  <si>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</si>
  <si>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</si>
  <si>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</si>
  <si>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</si>
  <si>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</si>
  <si>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</si>
  <si>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</si>
  <si>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</si>
  <si>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</si>
  <si>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</si>
  <si>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</si>
  <si>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</si>
  <si>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</si>
  <si>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</si>
  <si>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</si>
  <si>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</si>
  <si>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</si>
  <si>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</si>
  <si>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</si>
  <si>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</si>
  <si>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</si>
  <si>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</si>
  <si>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</si>
  <si>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</si>
  <si>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</si>
  <si>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</si>
  <si>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</si>
  <si>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</si>
  <si>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</si>
  <si>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</si>
  <si>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</si>
  <si>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</si>
  <si>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</si>
  <si>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</si>
  <si>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</si>
  <si>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</si>
  <si>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</si>
  <si>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</si>
  <si>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</si>
  <si>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</si>
  <si>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</si>
  <si>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</si>
  <si>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</si>
  <si>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</si>
  <si>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</si>
  <si>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</si>
  <si>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</si>
  <si>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</si>
  <si>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</si>
  <si>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</si>
  <si>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</si>
  <si>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</si>
  <si>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</si>
  <si>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</si>
  <si>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</si>
  <si>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</si>
  <si>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</si>
  <si>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</si>
  <si>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</si>
  <si>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</si>
  <si>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</si>
  <si>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</si>
  <si>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</si>
  <si>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</si>
  <si>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</si>
  <si>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</si>
  <si>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</si>
  <si>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</si>
  <si>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</si>
  <si>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</si>
  <si>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</si>
  <si>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</si>
  <si>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</si>
  <si>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</si>
  <si>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</si>
  <si>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</si>
  <si>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</si>
  <si>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</si>
  <si>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</si>
  <si>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</si>
  <si>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</si>
  <si>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</si>
  <si>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</si>
  <si>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</si>
  <si>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</si>
  <si>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</si>
  <si>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</si>
  <si>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</si>
  <si>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</si>
  <si>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</si>
  <si>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</si>
  <si>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</si>
  <si>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</si>
  <si>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</si>
  <si>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</si>
  <si>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</si>
  <si>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</si>
  <si>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</si>
  <si>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</si>
  <si>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</si>
  <si>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</si>
  <si>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</si>
  <si>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</si>
  <si>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</si>
  <si>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</si>
  <si>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</si>
  <si>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</si>
  <si>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</si>
  <si>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</si>
  <si>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</si>
  <si>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</si>
  <si>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</si>
  <si>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</si>
  <si>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</si>
  <si>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</si>
  <si>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</si>
  <si>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</si>
  <si>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</si>
  <si>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</si>
  <si>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</si>
  <si>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</si>
  <si>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</si>
  <si>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</si>
  <si>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</si>
  <si>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</si>
  <si>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</si>
  <si>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</si>
  <si>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</si>
  <si>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</si>
  <si>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</si>
  <si>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</si>
  <si>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</si>
  <si>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</si>
  <si>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</si>
  <si>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</si>
  <si>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</si>
  <si>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</si>
  <si>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</si>
  <si>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</si>
  <si>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</si>
  <si>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</si>
  <si>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</si>
  <si>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</si>
  <si>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</si>
  <si>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</si>
  <si>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</si>
  <si>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</si>
  <si>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</si>
  <si>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</si>
  <si>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</si>
  <si>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</si>
  <si>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</si>
  <si>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</si>
  <si>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</si>
  <si>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</si>
  <si>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</si>
  <si>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</si>
  <si>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</si>
  <si>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</si>
  <si>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</si>
  <si>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</si>
  <si>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</si>
  <si>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</si>
  <si>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</si>
  <si>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</si>
  <si>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</si>
  <si>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</si>
  <si>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</si>
  <si>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</si>
  <si>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</si>
  <si>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</si>
  <si>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</si>
  <si>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</si>
  <si>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</si>
  <si>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</si>
  <si>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</si>
  <si>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</si>
  <si>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</si>
  <si>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</si>
  <si>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</si>
  <si>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</si>
  <si>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</si>
  <si>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</si>
  <si>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</si>
  <si>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</si>
  <si>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</si>
  <si>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</si>
  <si>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</si>
  <si>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</si>
  <si>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</si>
  <si>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</si>
  <si>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</si>
  <si>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</si>
  <si>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</si>
  <si>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</si>
  <si>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</si>
  <si>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</si>
  <si>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</si>
  <si>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</si>
  <si>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</si>
  <si>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</si>
  <si>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</si>
  <si>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</si>
  <si>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</si>
  <si>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</si>
  <si>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</si>
  <si>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</si>
  <si>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</si>
  <si>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</si>
  <si>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</si>
  <si>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</si>
  <si>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</si>
  <si>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</si>
  <si>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</si>
  <si>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</si>
  <si>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</si>
  <si>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</si>
  <si>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</si>
  <si>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</si>
  <si>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</si>
  <si>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</si>
  <si>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</si>
  <si>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</si>
  <si>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</si>
  <si>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</si>
  <si>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</si>
  <si>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</si>
  <si>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</si>
  <si>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</si>
  <si>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</si>
  <si>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</si>
  <si>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</si>
  <si>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</si>
  <si>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</si>
  <si>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</si>
  <si>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</si>
  <si>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</si>
  <si>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</si>
  <si>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</si>
  <si>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</si>
  <si>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</si>
  <si>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</si>
  <si>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</si>
  <si>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</si>
  <si>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</si>
  <si>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</si>
  <si>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</si>
  <si>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</si>
  <si>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</si>
  <si>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</si>
  <si>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</si>
  <si>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</si>
  <si>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</si>
  <si>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</si>
  <si>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</si>
  <si>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</si>
  <si>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</si>
  <si>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</si>
  <si>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</si>
  <si>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</si>
  <si>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</si>
  <si>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</si>
  <si>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</si>
  <si>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</si>
  <si>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</si>
  <si>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</si>
  <si>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</si>
  <si>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</si>
  <si>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</si>
  <si>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</si>
  <si>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</si>
  <si>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</si>
  <si>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</si>
  <si>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</si>
  <si>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</si>
  <si>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</si>
  <si>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</si>
  <si>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</si>
  <si>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</si>
  <si>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</si>
  <si>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</si>
  <si>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</si>
  <si>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</si>
  <si>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</si>
  <si>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</si>
  <si>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</si>
  <si>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</si>
  <si>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</si>
  <si>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</si>
  <si>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</si>
  <si>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</si>
  <si>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</si>
  <si>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</si>
  <si>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</si>
  <si>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</si>
  <si>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</si>
  <si>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</si>
  <si>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</si>
  <si>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</si>
  <si>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</si>
  <si>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</si>
  <si>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</si>
  <si>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</si>
  <si>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</si>
  <si>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</si>
  <si>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</si>
  <si>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</si>
  <si>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</si>
  <si>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</si>
  <si>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</si>
  <si>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</si>
  <si>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</si>
  <si>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</si>
  <si>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</si>
  <si>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</si>
  <si>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</si>
  <si>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</si>
  <si>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</si>
  <si>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</si>
  <si>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</si>
  <si>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</si>
  <si>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</si>
  <si>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</si>
  <si>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</si>
  <si>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</si>
  <si>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</si>
  <si>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</si>
  <si>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</si>
  <si>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</si>
  <si>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</si>
  <si>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</si>
  <si>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</si>
  <si>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</si>
  <si>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</si>
  <si>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</si>
  <si>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</si>
  <si>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</si>
  <si>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</si>
  <si>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</si>
  <si>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</si>
  <si>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</si>
  <si>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</si>
  <si>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</si>
  <si>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</si>
  <si>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</si>
  <si>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</si>
  <si>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</si>
  <si>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</si>
  <si>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</si>
  <si>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</si>
  <si>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</si>
  <si>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</si>
  <si>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</si>
  <si>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</si>
  <si>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</si>
  <si>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</si>
  <si>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</si>
  <si>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</si>
  <si>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</si>
  <si>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</si>
  <si>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</si>
  <si>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</si>
  <si>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</si>
  <si>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</si>
  <si>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</si>
  <si>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</si>
  <si>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</si>
  <si>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</si>
  <si>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</si>
  <si>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</si>
  <si>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</si>
  <si>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</si>
  <si>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</si>
  <si>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</si>
  <si>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</si>
  <si>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</si>
  <si>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</si>
  <si>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</si>
  <si>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</si>
  <si>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</si>
  <si>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</si>
  <si>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</si>
  <si>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</si>
  <si>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</si>
  <si>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</si>
  <si>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</si>
  <si>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</si>
  <si>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</si>
  <si>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</si>
  <si>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</si>
  <si>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</si>
  <si>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</si>
  <si>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</si>
  <si>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</si>
  <si>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</si>
  <si>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</si>
  <si>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</si>
  <si>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</si>
  <si>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</si>
  <si>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</si>
  <si>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</si>
  <si>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</si>
  <si>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</si>
  <si>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</si>
  <si>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</si>
  <si>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</si>
  <si>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</si>
  <si>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</si>
  <si>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</si>
  <si>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</si>
  <si>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</si>
  <si>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</si>
  <si>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</si>
  <si>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</si>
  <si>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</si>
  <si>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</si>
  <si>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</si>
  <si>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</si>
  <si>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</si>
  <si>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</si>
  <si>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</si>
  <si>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</si>
  <si>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</si>
  <si>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</si>
  <si>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</si>
  <si>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</si>
  <si>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</si>
  <si>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</si>
  <si>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</si>
  <si>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</si>
  <si>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</si>
  <si>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</si>
  <si>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</si>
  <si>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</si>
  <si>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</si>
  <si>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</si>
  <si>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</si>
  <si>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</si>
  <si>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</si>
  <si>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</si>
  <si>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</si>
  <si>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</si>
  <si>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</si>
  <si>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</si>
  <si>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</si>
  <si>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</si>
  <si>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</si>
  <si>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</si>
  <si>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</si>
  <si>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</si>
  <si>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</si>
  <si>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</si>
  <si>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</si>
  <si>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</si>
  <si>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</si>
  <si>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</si>
  <si>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</si>
  <si>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</si>
  <si>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</si>
  <si>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</si>
  <si>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</si>
  <si>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</si>
  <si>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</si>
  <si>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</si>
  <si>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</si>
  <si>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</si>
  <si>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</si>
  <si>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</si>
  <si>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</si>
  <si>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</si>
  <si>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</si>
  <si>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</si>
  <si>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</si>
  <si>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</si>
  <si>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</si>
  <si>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</si>
  <si>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</si>
  <si>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</si>
  <si>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</si>
  <si>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</si>
  <si>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</si>
  <si>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</si>
  <si>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</si>
  <si>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</si>
  <si>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</si>
  <si>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</si>
  <si>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</si>
  <si>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</si>
  <si>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</si>
  <si>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</si>
  <si>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</si>
  <si>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</si>
  <si>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</si>
  <si>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</si>
  <si>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</si>
  <si>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</si>
  <si>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</si>
  <si>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</si>
  <si>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</si>
  <si>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</si>
  <si>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</si>
  <si>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</si>
  <si>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</si>
  <si>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</si>
  <si>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</si>
  <si>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</si>
  <si>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</si>
  <si>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</si>
  <si>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</si>
  <si>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</si>
  <si>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</si>
  <si>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</si>
  <si>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</si>
  <si>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</si>
  <si>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</si>
  <si>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</si>
  <si>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</si>
  <si>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</si>
  <si>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</si>
  <si>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</si>
  <si>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</si>
  <si>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</si>
  <si>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</si>
  <si>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</si>
  <si>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</si>
  <si>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</si>
  <si>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</si>
  <si>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</si>
  <si>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</si>
  <si>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</si>
  <si>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</si>
  <si>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</si>
  <si>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</si>
  <si>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</si>
  <si>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</si>
  <si>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</si>
  <si>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</si>
  <si>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</si>
  <si>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</si>
  <si>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</si>
  <si>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</si>
  <si>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</si>
  <si>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</si>
  <si>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</si>
  <si>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</si>
  <si>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</si>
  <si>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</si>
  <si>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</si>
  <si>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</si>
  <si>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</si>
  <si>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</si>
  <si>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</si>
  <si>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</si>
  <si>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</si>
  <si>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</si>
  <si>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</si>
  <si>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</si>
  <si>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</si>
  <si>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</si>
  <si>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</si>
  <si>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</si>
  <si>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</si>
  <si>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</si>
  <si>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</si>
  <si>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</si>
  <si>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</si>
  <si>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</si>
  <si>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</si>
  <si>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</si>
  <si>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</si>
  <si>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</si>
  <si>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</si>
  <si>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</si>
  <si>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</si>
  <si>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</si>
  <si>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</si>
  <si>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</si>
  <si>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</si>
  <si>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</si>
  <si>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</si>
  <si>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</si>
  <si>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</si>
  <si>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</si>
  <si>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</si>
  <si>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</si>
  <si>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</si>
  <si>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</si>
  <si>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</si>
  <si>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</si>
  <si>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</si>
  <si>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</si>
  <si>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</si>
  <si>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</si>
  <si>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</si>
  <si>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</si>
  <si>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</si>
  <si>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</si>
  <si>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</si>
  <si>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</si>
  <si>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</si>
  <si>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</si>
  <si>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</si>
  <si>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</si>
  <si>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</si>
  <si>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</si>
  <si>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</si>
  <si>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</si>
  <si>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</si>
  <si>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</si>
  <si>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</si>
  <si>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</si>
  <si>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</si>
  <si>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</si>
  <si>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</si>
  <si>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</si>
  <si>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</si>
  <si>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</si>
  <si>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</si>
  <si>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</si>
  <si>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</si>
  <si>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</si>
  <si>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</si>
  <si>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</si>
  <si>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</si>
  <si>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</si>
  <si>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</si>
  <si>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</si>
  <si>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</si>
  <si>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</si>
  <si>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</si>
  <si>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</si>
  <si>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</si>
  <si>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</si>
  <si>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</si>
  <si>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</si>
  <si>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</si>
  <si>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</si>
  <si>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</si>
  <si>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</si>
  <si>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</si>
  <si>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</si>
  <si>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</si>
  <si>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</si>
  <si>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</si>
  <si>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</si>
  <si>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</si>
  <si>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</si>
  <si>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</si>
  <si>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</si>
  <si>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</si>
  <si>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</si>
  <si>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</si>
  <si>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</si>
  <si>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</si>
  <si>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</si>
  <si>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</si>
  <si>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</si>
  <si>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</si>
  <si>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</si>
  <si>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</si>
  <si>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</si>
  <si>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</si>
  <si>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</si>
  <si>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</si>
  <si>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</si>
  <si>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</si>
  <si>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</si>
  <si>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</si>
  <si>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</si>
  <si>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</si>
  <si>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</si>
  <si>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</si>
  <si>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</si>
  <si>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</si>
  <si>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</si>
  <si>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</si>
  <si>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</si>
  <si>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</si>
  <si>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</si>
  <si>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</si>
  <si>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</si>
  <si>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</si>
  <si>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</si>
  <si>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</si>
  <si>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</si>
  <si>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</si>
  <si>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</si>
  <si>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</si>
  <si>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</si>
  <si>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</si>
  <si>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</si>
  <si>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</si>
  <si>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</si>
  <si>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</si>
  <si>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</si>
  <si>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</si>
  <si>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</si>
  <si>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</si>
  <si>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</si>
  <si>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</si>
  <si>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</si>
  <si>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</si>
  <si>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</si>
  <si>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</si>
  <si>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</si>
  <si>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</si>
  <si>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</si>
  <si>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</si>
  <si>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</si>
  <si>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</si>
  <si>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</si>
  <si>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</si>
  <si>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</si>
  <si>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</si>
  <si>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</si>
  <si>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</si>
  <si>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</si>
  <si>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</si>
  <si>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</si>
  <si>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</si>
  <si>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</si>
  <si>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</si>
  <si>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</si>
  <si>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</si>
  <si>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</si>
  <si>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</si>
  <si>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</si>
  <si>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</si>
  <si>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</si>
  <si>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</si>
  <si>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</si>
  <si>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</si>
  <si>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</si>
  <si>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</si>
  <si>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</si>
  <si>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</si>
  <si>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</si>
  <si>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</si>
  <si>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</si>
  <si>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</si>
  <si>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</si>
  <si>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</si>
  <si>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</si>
  <si>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</si>
  <si>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</si>
  <si>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</si>
  <si>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</si>
  <si>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</si>
  <si>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</si>
  <si>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</si>
  <si>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</si>
  <si>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</si>
  <si>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</si>
  <si>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</si>
  <si>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</si>
  <si>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</si>
  <si>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</si>
  <si>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</si>
  <si>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</si>
  <si>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</si>
  <si>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</si>
  <si>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</si>
  <si>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</si>
  <si>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</si>
  <si>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</si>
  <si>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</si>
  <si>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</si>
  <si>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</si>
  <si>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</si>
  <si>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</si>
  <si>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</si>
  <si>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</si>
  <si>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</si>
  <si>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</si>
  <si>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</si>
  <si>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</si>
  <si>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</si>
  <si>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</si>
  <si>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</si>
  <si>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</si>
  <si>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</si>
  <si>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</si>
  <si>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</si>
  <si>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</si>
  <si>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</si>
  <si>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</si>
  <si>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</si>
  <si>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</si>
  <si>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</si>
  <si>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</si>
  <si>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</si>
  <si>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</si>
  <si>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</si>
  <si>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</si>
  <si>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</si>
  <si>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</si>
  <si>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</si>
  <si>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</si>
  <si>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</si>
  <si>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</si>
  <si>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</si>
  <si>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</si>
  <si>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</si>
  <si>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</si>
  <si>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</si>
  <si>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</si>
  <si>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</si>
  <si>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</si>
  <si>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</si>
  <si>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</si>
  <si>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</si>
  <si>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</si>
  <si>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</si>
  <si>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</si>
  <si>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</si>
  <si>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</si>
  <si>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</si>
  <si>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</si>
  <si>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</si>
  <si>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</si>
  <si>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</si>
  <si>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</si>
  <si>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</si>
  <si>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</si>
  <si>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</si>
  <si>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</si>
  <si>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</si>
  <si>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</si>
  <si>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</si>
  <si>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</si>
  <si>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</si>
  <si>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</si>
  <si>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</si>
  <si>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</si>
  <si>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</si>
  <si>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</si>
  <si>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</si>
  <si>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</si>
  <si>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</si>
  <si>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</si>
  <si>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</si>
  <si>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</si>
  <si>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</si>
  <si>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</si>
  <si>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</si>
  <si>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</si>
  <si>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</si>
  <si>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</si>
  <si>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</si>
  <si>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</si>
  <si>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</si>
  <si>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</si>
  <si>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</si>
  <si>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</si>
  <si>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</si>
  <si>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</si>
  <si>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</si>
  <si>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</si>
  <si>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</si>
  <si>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</si>
  <si>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</si>
  <si>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</si>
  <si>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</si>
  <si>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</si>
  <si>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</si>
  <si>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</si>
  <si>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</si>
  <si>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</si>
  <si>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</si>
  <si>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</si>
  <si>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</si>
  <si>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</si>
  <si>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</si>
  <si>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</si>
  <si>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</si>
  <si>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</si>
  <si>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</si>
  <si>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</si>
  <si>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</si>
  <si>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</si>
  <si>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</si>
  <si>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</si>
  <si>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</si>
  <si>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</si>
  <si>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</si>
  <si>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</si>
  <si>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</si>
  <si>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</si>
  <si>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</si>
  <si>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</si>
  <si>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</si>
  <si>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</si>
  <si>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</si>
  <si>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</si>
  <si>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</si>
  <si>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</si>
  <si>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</si>
  <si>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</si>
  <si>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</si>
  <si>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</si>
  <si>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</si>
  <si>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</si>
  <si>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</si>
  <si>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</si>
  <si>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</si>
  <si>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</si>
  <si>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</si>
  <si>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</si>
  <si>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</si>
  <si>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</si>
  <si>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</si>
  <si>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</si>
  <si>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</si>
  <si>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</si>
  <si>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</si>
  <si>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</si>
  <si>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</si>
  <si>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</si>
  <si>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</si>
  <si>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</si>
  <si>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</si>
  <si>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</si>
  <si>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</si>
  <si>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</si>
  <si>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</si>
  <si>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</si>
  <si>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</si>
  <si>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</si>
  <si>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</si>
  <si>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</si>
  <si>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</si>
  <si>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</si>
  <si>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</si>
  <si>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</si>
  <si>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</si>
  <si>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</si>
  <si>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</si>
  <si>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</si>
  <si>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</si>
  <si>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</si>
  <si>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</si>
  <si>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</si>
  <si>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</si>
  <si>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</si>
  <si>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</si>
  <si>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</si>
  <si>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</si>
  <si>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</si>
  <si>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</si>
  <si>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</si>
  <si>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</si>
  <si>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</si>
  <si>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</si>
  <si>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</si>
  <si>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</si>
  <si>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</si>
  <si>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</si>
  <si>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</si>
  <si>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</si>
  <si>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</si>
  <si>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</si>
  <si>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</si>
  <si>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</si>
  <si>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</si>
  <si>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</si>
  <si>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</si>
  <si>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</si>
  <si>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</si>
  <si>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</si>
  <si>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</si>
  <si>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</si>
  <si>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</si>
  <si>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</si>
  <si>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</si>
  <si>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</si>
  <si>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</si>
  <si>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</si>
  <si>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</si>
  <si>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</si>
  <si>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</si>
  <si>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</si>
  <si>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</si>
  <si>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</si>
  <si>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</si>
  <si>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</si>
  <si>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</si>
  <si>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</si>
  <si>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</si>
  <si>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</si>
  <si>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</si>
  <si>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</si>
  <si>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</si>
  <si>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</si>
  <si>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</si>
  <si>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</si>
  <si>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</si>
  <si>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</si>
  <si>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</si>
  <si>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</si>
  <si>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</si>
  <si>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</si>
  <si>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</si>
  <si>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</si>
  <si>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</si>
  <si>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</si>
  <si>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</si>
  <si>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</si>
  <si>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</si>
  <si>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</si>
  <si>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</si>
  <si>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</si>
  <si>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</si>
  <si>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</si>
  <si>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</si>
  <si>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</si>
  <si>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</si>
  <si>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</si>
  <si>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</si>
  <si>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</si>
  <si>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</si>
  <si>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</si>
  <si>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</si>
  <si>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</si>
  <si>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</si>
  <si>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</si>
  <si>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</si>
  <si>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</si>
  <si>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</si>
  <si>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</si>
  <si>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</si>
  <si>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</si>
  <si>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</si>
  <si>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</si>
  <si>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</si>
  <si>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</si>
  <si>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</si>
  <si>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</si>
  <si>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</si>
  <si>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</si>
  <si>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</si>
  <si>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</si>
  <si>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</si>
  <si>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</si>
  <si>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</si>
  <si>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</si>
  <si>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</si>
  <si>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</si>
  <si>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</si>
  <si>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</si>
  <si>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</si>
  <si>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</si>
  <si>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</si>
  <si>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</si>
  <si>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</si>
  <si>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</si>
  <si>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</si>
  <si>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</si>
  <si>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</si>
  <si>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</si>
  <si>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</si>
  <si>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</si>
  <si>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</si>
  <si>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</si>
  <si>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</si>
  <si>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</si>
  <si>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</si>
  <si>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</si>
  <si>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</si>
  <si>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</si>
  <si>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</si>
  <si>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</si>
  <si>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</si>
  <si>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</si>
  <si>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</si>
  <si>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</si>
  <si>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</si>
  <si>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</si>
  <si>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</si>
  <si>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</si>
  <si>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</si>
  <si>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</si>
  <si>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</si>
  <si>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</si>
  <si>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</si>
  <si>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</si>
  <si>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</si>
  <si>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</si>
  <si>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</si>
  <si>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</si>
  <si>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</si>
  <si>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</si>
  <si>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</si>
  <si>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</si>
  <si>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</si>
  <si>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</si>
  <si>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</si>
  <si>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</si>
  <si>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</si>
  <si>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</si>
  <si>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</si>
  <si>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</si>
  <si>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</si>
  <si>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</si>
  <si>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</si>
  <si>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</si>
  <si>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</si>
  <si>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</si>
  <si>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</si>
  <si>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</si>
  <si>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</si>
  <si>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</si>
  <si>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</si>
  <si>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</si>
  <si>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</si>
  <si>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</si>
  <si>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</si>
  <si>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</si>
  <si>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</si>
  <si>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</si>
  <si>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</si>
  <si>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</si>
  <si>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</si>
  <si>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</si>
  <si>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</si>
  <si>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</si>
  <si>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</si>
  <si>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</si>
  <si>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</si>
  <si>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</si>
  <si>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</si>
  <si>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</si>
  <si>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</si>
  <si>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</si>
  <si>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</si>
  <si>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</si>
  <si>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</si>
  <si>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</si>
  <si>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</si>
  <si>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</si>
  <si>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</si>
  <si>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</si>
  <si>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</si>
  <si>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</si>
  <si>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</si>
  <si>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</si>
  <si>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</si>
  <si>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</si>
  <si>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</si>
  <si>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</si>
  <si>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</si>
  <si>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</si>
  <si>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</si>
  <si>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</si>
  <si>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</si>
  <si>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</si>
  <si>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</si>
  <si>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</si>
  <si>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</si>
  <si>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</si>
  <si>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</si>
  <si>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</si>
  <si>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</si>
  <si>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</si>
  <si>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</si>
  <si>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</si>
  <si>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</si>
  <si>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</si>
  <si>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</si>
  <si>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</si>
  <si>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</si>
  <si>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</si>
  <si>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</si>
  <si>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</si>
  <si>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</si>
  <si>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</si>
  <si>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</si>
  <si>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</si>
  <si>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</si>
  <si>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</si>
  <si>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</si>
  <si>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</si>
  <si>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</si>
  <si>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</si>
  <si>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</si>
  <si>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</si>
  <si>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</si>
  <si>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</si>
  <si>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</si>
  <si>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</si>
  <si>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</si>
  <si>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</si>
  <si>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</si>
  <si>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</si>
  <si>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</si>
  <si>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</si>
  <si>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</si>
  <si>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</si>
  <si>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</si>
  <si>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</si>
  <si>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</si>
  <si>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</si>
  <si>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</si>
  <si>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</si>
  <si>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</si>
  <si>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</si>
  <si>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</si>
  <si>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</si>
  <si>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</si>
  <si>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</si>
  <si>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</si>
  <si>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</si>
  <si>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</si>
  <si>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</si>
  <si>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</si>
  <si>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</si>
  <si>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</si>
  <si>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</si>
  <si>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</si>
  <si>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</si>
  <si>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</si>
  <si>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</si>
  <si>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</si>
  <si>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</si>
  <si>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</si>
  <si>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</si>
  <si>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</si>
  <si>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</si>
  <si>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</si>
  <si>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</si>
  <si>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</si>
  <si>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</si>
  <si>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</si>
  <si>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</si>
  <si>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</si>
  <si>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</si>
  <si>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</si>
  <si>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</si>
  <si>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</si>
  <si>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</si>
  <si>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</si>
  <si>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</si>
  <si>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</si>
  <si>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</si>
  <si>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</si>
  <si>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</si>
  <si>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</si>
  <si>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</si>
  <si>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</si>
  <si>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</si>
  <si>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</si>
  <si>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</si>
  <si>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</si>
  <si>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</si>
  <si>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</si>
  <si>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</si>
  <si>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</si>
  <si>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</si>
  <si>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</si>
  <si>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</si>
  <si>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</si>
  <si>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</si>
  <si>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</si>
  <si>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</si>
  <si>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</si>
  <si>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</si>
  <si>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</si>
  <si>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</si>
  <si>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</si>
  <si>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</si>
  <si>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</si>
  <si>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</si>
  <si>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</si>
  <si>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</si>
  <si>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</si>
  <si>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</si>
  <si>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</si>
  <si>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</si>
  <si>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</si>
  <si>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</si>
  <si>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</si>
  <si>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</si>
  <si>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</si>
  <si>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</si>
  <si>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</si>
  <si>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</si>
  <si>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</si>
  <si>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</si>
  <si>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</si>
  <si>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</si>
  <si>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</si>
  <si>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</si>
  <si>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</si>
  <si>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</si>
  <si>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</si>
  <si>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</si>
  <si>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</si>
  <si>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</si>
  <si>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</si>
  <si>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</si>
  <si>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</si>
  <si>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</si>
  <si>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</si>
  <si>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</si>
  <si>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</si>
  <si>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</si>
  <si>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</si>
  <si>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</si>
  <si>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</si>
  <si>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</si>
  <si>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</si>
  <si>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</si>
  <si>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</si>
  <si>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</si>
  <si>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</si>
  <si>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</si>
  <si>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</si>
  <si>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</si>
  <si>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</si>
  <si>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</si>
  <si>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</si>
  <si>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</si>
  <si>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</si>
  <si>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</si>
  <si>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</si>
  <si>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</si>
  <si>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</si>
  <si>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</si>
  <si>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</si>
  <si>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</si>
  <si>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</si>
  <si>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</si>
  <si>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</si>
  <si>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</si>
  <si>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</si>
  <si>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</si>
  <si>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</si>
  <si>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</si>
  <si>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</si>
  <si>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</si>
  <si>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</si>
  <si>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</si>
  <si>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</si>
  <si>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</si>
  <si>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</si>
  <si>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</si>
  <si>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</si>
  <si>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</si>
  <si>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</si>
  <si>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</si>
  <si>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</si>
  <si>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</si>
  <si>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</si>
  <si>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</si>
  <si>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</si>
  <si>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</si>
  <si>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</si>
  <si>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</si>
  <si>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</si>
  <si>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</si>
  <si>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</si>
  <si>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</si>
  <si>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</si>
  <si>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</si>
  <si>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</si>
  <si>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</si>
  <si>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</si>
  <si>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</si>
  <si>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</si>
  <si>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</si>
  <si>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</si>
  <si>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</si>
  <si>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</si>
  <si>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</si>
  <si>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</si>
  <si>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</si>
  <si>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</si>
  <si>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</si>
  <si>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</si>
  <si>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</si>
  <si>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</si>
  <si>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</si>
  <si>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</si>
  <si>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</si>
  <si>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</si>
  <si>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</si>
  <si>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</si>
  <si>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</si>
  <si>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</si>
  <si>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</si>
  <si>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</si>
  <si>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</si>
  <si>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</si>
  <si>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</si>
  <si>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</si>
  <si>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</si>
  <si>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</si>
  <si>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</si>
  <si>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</si>
  <si>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</si>
  <si>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</si>
  <si>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</si>
  <si>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</si>
  <si>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</si>
  <si>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</si>
  <si>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</si>
  <si>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</si>
  <si>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</si>
  <si>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</si>
  <si>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</si>
  <si>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</si>
  <si>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</si>
  <si>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</si>
  <si>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</si>
  <si>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</si>
  <si>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</si>
  <si>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</si>
  <si>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</si>
  <si>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</si>
  <si>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</si>
  <si>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</si>
  <si>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</si>
  <si>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</si>
  <si>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</si>
  <si>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</si>
  <si>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</si>
  <si>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</si>
  <si>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</si>
  <si>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</si>
  <si>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</si>
  <si>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</si>
  <si>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</si>
  <si>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</si>
  <si>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</si>
  <si>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</si>
  <si>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</si>
  <si>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</si>
  <si>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</si>
  <si>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</si>
  <si>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</si>
  <si>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</si>
  <si>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</si>
  <si>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</si>
  <si>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</si>
  <si>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</si>
  <si>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</si>
  <si>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</si>
  <si>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</si>
  <si>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</si>
  <si>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</si>
  <si>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</si>
  <si>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</si>
  <si>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</si>
  <si>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</si>
  <si>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</si>
  <si>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</si>
  <si>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</si>
  <si>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</si>
  <si>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</si>
  <si>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</si>
  <si>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</si>
  <si>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</si>
  <si>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</si>
  <si>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</si>
  <si>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</si>
  <si>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</si>
  <si>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</si>
  <si>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</si>
  <si>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</si>
  <si>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</si>
  <si>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</si>
  <si>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</si>
  <si>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</si>
  <si>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</si>
  <si>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</si>
  <si>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</si>
  <si>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</si>
  <si>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</si>
  <si>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</si>
  <si>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</si>
  <si>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</si>
  <si>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</si>
  <si>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</si>
  <si>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</si>
  <si>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</si>
  <si>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</si>
  <si>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</si>
  <si>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</si>
  <si>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</si>
  <si>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</si>
  <si>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</si>
  <si>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</si>
  <si>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</si>
  <si>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</si>
  <si>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</si>
  <si>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</si>
  <si>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</si>
  <si>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</si>
  <si>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</si>
  <si>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</si>
  <si>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</si>
  <si>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</si>
  <si>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</si>
  <si>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</si>
  <si>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</si>
  <si>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</si>
  <si>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</si>
  <si>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</si>
  <si>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</si>
  <si>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</si>
  <si>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</si>
  <si>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</si>
  <si>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</si>
  <si>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</si>
  <si>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</si>
  <si>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</si>
  <si>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</si>
  <si>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</si>
  <si>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</si>
  <si>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</si>
  <si>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</si>
  <si>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</si>
  <si>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</si>
  <si>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</si>
  <si>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</si>
  <si>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</si>
  <si>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</si>
  <si>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</si>
  <si>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</si>
  <si>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</si>
  <si>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</si>
  <si>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</si>
  <si>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</si>
  <si>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</si>
  <si>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</si>
  <si>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</si>
  <si>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</si>
  <si>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</si>
  <si>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</si>
  <si>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</si>
  <si>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</si>
  <si>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</si>
  <si>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</si>
  <si>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</si>
  <si>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</si>
  <si>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</si>
  <si>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</si>
  <si>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</si>
  <si>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</si>
  <si>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</si>
  <si>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</si>
  <si>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</si>
  <si>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</si>
  <si>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</si>
  <si>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</si>
  <si>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</si>
  <si>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</si>
  <si>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</si>
  <si>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</si>
  <si>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</si>
  <si>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</si>
  <si>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</si>
  <si>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</si>
  <si>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</si>
  <si>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</si>
  <si>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</si>
  <si>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</si>
  <si>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</si>
  <si>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</si>
  <si>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</si>
  <si>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</si>
  <si>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</si>
  <si>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</si>
  <si>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</si>
  <si>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</si>
  <si>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</si>
  <si>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</si>
  <si>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</si>
  <si>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</si>
  <si>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</si>
  <si>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</si>
  <si>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</si>
  <si>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</si>
  <si>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</si>
  <si>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</si>
  <si>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</si>
  <si>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</si>
  <si>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</si>
  <si>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</si>
  <si>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</si>
  <si>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</si>
  <si>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</si>
  <si>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</si>
  <si>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</si>
  <si>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</si>
  <si>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</si>
  <si>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</si>
  <si>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</si>
  <si>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</si>
  <si>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</si>
  <si>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</si>
  <si>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</si>
  <si>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</si>
  <si>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</si>
  <si>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</si>
  <si>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</si>
  <si>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</si>
  <si>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</si>
  <si>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</si>
  <si>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</si>
  <si>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</si>
  <si>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</si>
  <si>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</si>
  <si>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</si>
  <si>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</si>
  <si>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</si>
  <si>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</si>
  <si>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</si>
  <si>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</si>
  <si>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</si>
  <si>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</si>
  <si>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</si>
  <si>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</si>
  <si>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</si>
  <si>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</si>
  <si>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</si>
  <si>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</si>
  <si>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</si>
  <si>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</si>
  <si>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</si>
  <si>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</si>
  <si>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</si>
  <si>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</si>
  <si>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</si>
  <si>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</si>
  <si>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</si>
  <si>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</si>
  <si>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</si>
  <si>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</si>
  <si>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</si>
  <si>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</si>
  <si>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</si>
  <si>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</si>
  <si>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</si>
  <si>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</si>
  <si>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</si>
  <si>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</si>
  <si>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</si>
  <si>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</si>
  <si>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</si>
  <si>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</si>
  <si>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</si>
  <si>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</si>
  <si>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</si>
  <si>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</si>
  <si>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</si>
  <si>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</si>
  <si>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</si>
  <si>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</si>
  <si>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</si>
  <si>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</si>
  <si>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</si>
  <si>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</si>
  <si>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</si>
  <si>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</si>
  <si>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</si>
  <si>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</si>
  <si>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</si>
  <si>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</si>
  <si>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</si>
  <si>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</si>
  <si>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</si>
  <si>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</si>
  <si>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</si>
  <si>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</si>
  <si>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</si>
  <si>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</si>
  <si>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</si>
  <si>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</si>
  <si>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</si>
  <si>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</si>
  <si>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</si>
  <si>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</si>
  <si>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</si>
  <si>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</si>
  <si>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</si>
  <si>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</si>
  <si>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</si>
  <si>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</si>
  <si>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</si>
  <si>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</si>
  <si>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</si>
  <si>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</si>
  <si>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</si>
  <si>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</si>
  <si>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</si>
  <si>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</si>
  <si>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</si>
  <si>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</si>
  <si>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</si>
  <si>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</si>
  <si>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</si>
  <si>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</si>
  <si>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</si>
  <si>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</si>
  <si>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</si>
  <si>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</si>
  <si>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</si>
  <si>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</si>
  <si>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</si>
  <si>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</si>
  <si>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</si>
  <si>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</si>
  <si>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</si>
  <si>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</si>
  <si>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</si>
  <si>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</si>
  <si>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</si>
  <si>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</si>
  <si>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</si>
  <si>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</si>
  <si>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</si>
  <si>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</si>
  <si>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</si>
  <si>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</si>
  <si>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</si>
  <si>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</si>
  <si>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</si>
  <si>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</si>
  <si>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</si>
  <si>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</si>
  <si>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</si>
  <si>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</si>
  <si>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</si>
  <si>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</si>
  <si>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</si>
  <si>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</si>
  <si>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</si>
  <si>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</si>
  <si>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</si>
  <si>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</si>
  <si>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</si>
  <si>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</si>
  <si>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</si>
  <si>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</si>
  <si>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</si>
  <si>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</si>
  <si>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</si>
  <si>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</si>
  <si>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</si>
  <si>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</si>
  <si>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</si>
  <si>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</si>
  <si>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</si>
  <si>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</si>
  <si>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</si>
  <si>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</si>
  <si>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</si>
  <si>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</si>
  <si>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</si>
  <si>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</si>
  <si>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</si>
  <si>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</si>
  <si>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</si>
  <si>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</si>
  <si>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</si>
  <si>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</si>
  <si>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</si>
  <si>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</si>
  <si>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</si>
  <si>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</si>
  <si>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</si>
  <si>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</si>
  <si>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</si>
  <si>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</si>
  <si>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</si>
  <si>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</si>
  <si>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</si>
  <si>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</si>
  <si>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</si>
  <si>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</si>
  <si>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</si>
  <si>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</si>
  <si>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</si>
  <si>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</si>
  <si>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</si>
  <si>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</si>
  <si>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</si>
  <si>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</si>
  <si>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</si>
  <si>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</si>
  <si>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</si>
  <si>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</si>
  <si>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</si>
  <si>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</si>
  <si>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</si>
  <si>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</si>
  <si>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</si>
  <si>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</si>
  <si>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</si>
  <si>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</si>
  <si>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</si>
  <si>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</si>
  <si>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</si>
  <si>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</si>
  <si>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</si>
  <si>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</si>
  <si>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</si>
  <si>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</si>
  <si>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</si>
  <si>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</si>
  <si>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</si>
  <si>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</si>
  <si>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</si>
  <si>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</si>
  <si>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</si>
  <si>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</si>
  <si>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</si>
  <si>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</si>
  <si>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</si>
  <si>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</si>
  <si>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</si>
  <si>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</si>
  <si>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</si>
  <si>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</si>
  <si>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</si>
  <si>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</si>
  <si>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</si>
  <si>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</si>
  <si>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</si>
  <si>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</si>
  <si>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</si>
  <si>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</si>
  <si>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</si>
  <si>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</si>
  <si>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</si>
  <si>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</si>
  <si>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</si>
  <si>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</si>
  <si>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</si>
  <si>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</si>
  <si>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</si>
  <si>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</si>
  <si>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</si>
  <si>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</si>
  <si>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</si>
  <si>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</si>
  <si>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</si>
  <si>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</si>
  <si>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</si>
  <si>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</si>
  <si>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</si>
  <si>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</si>
  <si>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</si>
  <si>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</si>
  <si>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</si>
  <si>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</si>
  <si>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</si>
  <si>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</si>
  <si>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</si>
  <si>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</si>
  <si>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</si>
  <si>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</si>
  <si>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</si>
  <si>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</si>
  <si>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</si>
  <si>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</si>
  <si>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</si>
  <si>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</si>
  <si>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</si>
  <si>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</si>
  <si>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</si>
  <si>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</si>
  <si>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</si>
  <si>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</si>
  <si>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</si>
  <si>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</si>
  <si>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</si>
  <si>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</si>
  <si>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</si>
  <si>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</si>
  <si>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</si>
  <si>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</si>
  <si>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</si>
  <si>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</si>
  <si>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</si>
  <si>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</si>
  <si>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</si>
  <si>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</si>
  <si>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</si>
  <si>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</si>
  <si>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</si>
  <si>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</si>
  <si>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</si>
  <si>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</si>
  <si>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</si>
  <si>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</si>
  <si>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</si>
  <si>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</si>
  <si>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</si>
  <si>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</si>
  <si>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</si>
  <si>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</si>
  <si>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</si>
  <si>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</si>
  <si>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</si>
  <si>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</si>
  <si>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</si>
  <si>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</si>
  <si>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</si>
  <si>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</si>
  <si>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</si>
  <si>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</si>
  <si>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</si>
  <si>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</si>
  <si>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</si>
  <si>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</si>
  <si>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</si>
  <si>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</si>
  <si>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</si>
  <si>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</si>
  <si>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</si>
  <si>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</si>
  <si>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</si>
  <si>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</si>
  <si>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</si>
  <si>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</si>
  <si>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</si>
  <si>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</si>
  <si>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</si>
  <si>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</si>
  <si>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</si>
  <si>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</si>
  <si>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</si>
  <si>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</si>
  <si>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</si>
  <si>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</si>
  <si>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</si>
  <si>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</si>
  <si>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</si>
  <si>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</si>
  <si>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</si>
  <si>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</si>
  <si>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</si>
  <si>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</si>
  <si>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</si>
  <si>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</si>
  <si>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</si>
  <si>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</si>
  <si>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</si>
  <si>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</si>
  <si>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</si>
  <si>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</si>
  <si>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</si>
  <si>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</si>
  <si>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</si>
  <si>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</si>
  <si>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</si>
  <si>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</si>
  <si>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</si>
  <si>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</si>
  <si>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</si>
  <si>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</si>
  <si>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</si>
  <si>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</si>
  <si>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</si>
  <si>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</si>
  <si>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</si>
  <si>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</si>
  <si>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</si>
  <si>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</si>
  <si>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</si>
  <si>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</si>
  <si>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</si>
  <si>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</si>
  <si>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</si>
  <si>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</si>
  <si>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</si>
  <si>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</si>
  <si>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</si>
  <si>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</si>
  <si>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</si>
  <si>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</si>
  <si>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</si>
  <si>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</si>
  <si>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</si>
  <si>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</si>
  <si>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</si>
  <si>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</si>
  <si>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</si>
  <si>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</si>
  <si>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</si>
  <si>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</si>
  <si>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</si>
  <si>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</si>
  <si>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</si>
  <si>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</si>
  <si>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</si>
  <si>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</si>
  <si>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</si>
  <si>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</si>
  <si>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</si>
  <si>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</si>
  <si>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</si>
  <si>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</si>
  <si>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</si>
  <si>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</si>
  <si>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</si>
  <si>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</si>
  <si>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</si>
  <si>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</si>
  <si>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</si>
  <si>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</si>
  <si>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</si>
  <si>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</si>
  <si>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</si>
  <si>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</si>
  <si>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</si>
  <si>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</si>
  <si>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</si>
  <si>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</si>
  <si>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</si>
  <si>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</si>
  <si>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</si>
  <si>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</si>
  <si>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</si>
  <si>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</si>
  <si>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</si>
  <si>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</si>
  <si>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</si>
  <si>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</si>
  <si>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</si>
  <si>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</si>
  <si>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</si>
  <si>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</si>
  <si>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</si>
  <si>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</si>
  <si>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</si>
  <si>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</si>
  <si>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</si>
  <si>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</si>
  <si>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</si>
  <si>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</si>
  <si>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</si>
  <si>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</si>
  <si>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</si>
  <si>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</si>
  <si>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</si>
  <si>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</si>
  <si>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</si>
  <si>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</si>
  <si>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</si>
  <si>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</si>
  <si>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</si>
  <si>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</si>
  <si>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</si>
  <si>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</si>
  <si>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</si>
  <si>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</si>
  <si>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</si>
  <si>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</si>
  <si>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</si>
  <si>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</si>
  <si>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</si>
  <si>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</si>
  <si>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</si>
  <si>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</si>
  <si>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</si>
  <si>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</si>
  <si>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</si>
  <si>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</si>
  <si>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</si>
  <si>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</si>
  <si>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</si>
  <si>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</si>
  <si>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</si>
  <si>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</si>
  <si>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</si>
  <si>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</si>
  <si>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</si>
  <si>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</si>
  <si>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</si>
  <si>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</si>
  <si>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</si>
  <si>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</si>
  <si>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</si>
  <si>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</si>
  <si>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</si>
  <si>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</si>
  <si>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</si>
  <si>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</si>
  <si>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</si>
  <si>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</si>
  <si>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</si>
  <si>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</si>
  <si>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</si>
  <si>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</si>
  <si>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</si>
  <si>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</si>
  <si>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</si>
  <si>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</si>
  <si>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</si>
  <si>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</si>
  <si>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</si>
  <si>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</si>
  <si>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</si>
  <si>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</si>
  <si>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</si>
  <si>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</si>
  <si>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</si>
  <si>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</si>
  <si>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</si>
  <si>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</si>
  <si>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</si>
  <si>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</si>
  <si>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</si>
  <si>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</si>
  <si>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</si>
  <si>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</si>
  <si>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</si>
  <si>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</si>
  <si>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</si>
  <si>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</si>
  <si>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</si>
  <si>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</si>
  <si>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</si>
  <si>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</si>
  <si>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</si>
  <si>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</si>
  <si>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</si>
  <si>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</si>
  <si>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</si>
  <si>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</si>
  <si>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</si>
  <si>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</si>
  <si>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</si>
  <si>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</si>
  <si>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</si>
  <si>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</si>
  <si>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</si>
  <si>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</si>
  <si>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</si>
  <si>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</si>
  <si>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</si>
  <si>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</si>
  <si>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</si>
  <si>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</si>
  <si>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</si>
  <si>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</si>
  <si>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</si>
  <si>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</si>
  <si>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</si>
  <si>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</si>
  <si>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</si>
  <si>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</si>
  <si>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</si>
  <si>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</si>
  <si>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</si>
  <si>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</si>
  <si>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</si>
  <si>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</si>
  <si>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</si>
  <si>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</si>
  <si>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</si>
  <si>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</si>
  <si>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</si>
  <si>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</si>
  <si>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</si>
  <si>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</si>
  <si>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</si>
  <si>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</si>
  <si>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</si>
  <si>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</si>
  <si>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</si>
  <si>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</si>
  <si>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</si>
  <si>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</si>
  <si>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</si>
  <si>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</si>
  <si>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</si>
  <si>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</si>
  <si>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</si>
  <si>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</si>
  <si>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</si>
  <si>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</si>
  <si>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</si>
  <si>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</si>
  <si>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</si>
  <si>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</si>
  <si>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</si>
  <si>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</si>
  <si>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</si>
  <si>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</si>
  <si>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</si>
  <si>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</si>
  <si>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</si>
  <si>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</si>
  <si>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</si>
  <si>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</si>
  <si>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</si>
  <si>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</si>
  <si>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</si>
  <si>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</si>
  <si>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</si>
  <si>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</si>
  <si>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</si>
  <si>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</si>
  <si>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</si>
  <si>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</si>
  <si>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</si>
  <si>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</si>
  <si>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</si>
  <si>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</si>
  <si>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</si>
  <si>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</si>
  <si>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</si>
  <si>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</si>
  <si>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</si>
  <si>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</si>
  <si>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</si>
  <si>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</si>
  <si>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</si>
  <si>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</si>
  <si>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</si>
  <si>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</si>
  <si>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</si>
  <si>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</si>
  <si>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</si>
  <si>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</si>
  <si>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</si>
  <si>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</si>
  <si>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</si>
  <si>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</si>
  <si>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</si>
  <si>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</si>
  <si>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</si>
  <si>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</si>
  <si>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</si>
  <si>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</si>
  <si>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</si>
  <si>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</si>
  <si>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</si>
  <si>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</si>
  <si>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</si>
  <si>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</si>
  <si>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</si>
  <si>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</si>
  <si>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</si>
  <si>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</si>
  <si>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</si>
  <si>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</si>
  <si>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</si>
  <si>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</si>
  <si>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</si>
  <si>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</si>
  <si>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</si>
  <si>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</si>
  <si>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</si>
  <si>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</si>
  <si>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</si>
  <si>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</si>
  <si>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</si>
  <si>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</si>
  <si>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</si>
  <si>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</si>
  <si>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</si>
  <si>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</si>
  <si>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</si>
  <si>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</si>
  <si>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</si>
  <si>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</si>
  <si>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</si>
  <si>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</si>
  <si>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</si>
  <si>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</si>
  <si>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</si>
  <si>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</si>
  <si>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</si>
  <si>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</si>
  <si>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</si>
  <si>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</si>
  <si>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</si>
  <si>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</si>
  <si>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</si>
  <si>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</si>
  <si>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</si>
  <si>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</si>
  <si>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</si>
  <si>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</si>
  <si>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</si>
  <si>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</si>
  <si>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</si>
  <si>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</si>
  <si>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</si>
  <si>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</si>
  <si>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</si>
  <si>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</si>
  <si>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</si>
  <si>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</si>
  <si>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</si>
  <si>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</si>
  <si>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</si>
  <si>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</si>
  <si>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</si>
  <si>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</si>
  <si>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</si>
  <si>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</si>
  <si>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</si>
  <si>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</si>
  <si>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</si>
  <si>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</si>
  <si>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</si>
  <si>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</si>
  <si>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</si>
  <si>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</si>
  <si>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</si>
  <si>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</si>
  <si>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</si>
  <si>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</si>
  <si>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</si>
  <si>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</si>
  <si>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</si>
  <si>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</si>
  <si>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</si>
  <si>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</si>
  <si>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</si>
  <si>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</si>
  <si>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</si>
  <si>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</si>
  <si>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</si>
  <si>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</si>
  <si>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</si>
  <si>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</si>
  <si>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</si>
  <si>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</si>
  <si>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</si>
  <si>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</si>
  <si>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</si>
  <si>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</si>
  <si>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</si>
  <si>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</si>
  <si>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</si>
  <si>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</si>
  <si>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</si>
  <si>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</si>
  <si>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</si>
  <si>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</si>
  <si>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</si>
  <si>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</si>
  <si>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</si>
  <si>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</si>
  <si>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</si>
  <si>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</si>
  <si>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</si>
  <si>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</si>
  <si>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</si>
  <si>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</si>
  <si>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</si>
  <si>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</si>
  <si>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</si>
  <si>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</si>
  <si>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</si>
  <si>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</si>
  <si>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</si>
  <si>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</si>
  <si>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</si>
  <si>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</si>
  <si>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</si>
  <si>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</si>
  <si>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</si>
  <si>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</si>
  <si>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</si>
  <si>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</si>
  <si>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</si>
  <si>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</si>
  <si>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</si>
  <si>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</si>
  <si>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</si>
  <si>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</si>
  <si>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</si>
  <si>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</si>
  <si>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</si>
  <si>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</si>
  <si>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</si>
  <si>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</si>
  <si>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</si>
  <si>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</si>
  <si>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</si>
  <si>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</si>
  <si>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</si>
  <si>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</si>
  <si>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</si>
  <si>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</si>
  <si>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</si>
  <si>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</si>
  <si>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</si>
  <si>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</si>
  <si>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</si>
  <si>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</si>
  <si>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</si>
  <si>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</si>
  <si>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</si>
  <si>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</si>
  <si>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</si>
  <si>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</si>
  <si>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</si>
  <si>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</si>
  <si>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</si>
  <si>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</si>
  <si>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</si>
  <si>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</si>
  <si>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</si>
  <si>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</si>
  <si>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</si>
  <si>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</si>
  <si>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</si>
  <si>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</si>
  <si>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</si>
  <si>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</si>
  <si>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</si>
  <si>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</si>
  <si>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</si>
  <si>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</si>
  <si>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</si>
  <si>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</si>
  <si>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</si>
  <si>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</si>
  <si>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</si>
  <si>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</si>
  <si>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</si>
  <si>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</si>
  <si>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</si>
  <si>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</si>
  <si>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</si>
  <si>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</si>
  <si>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</si>
  <si>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</si>
  <si>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</si>
  <si>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</si>
  <si>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</si>
  <si>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</si>
  <si>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</si>
  <si>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</si>
  <si>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</si>
  <si>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</si>
  <si>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</si>
  <si>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</si>
  <si>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</si>
  <si>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</si>
  <si>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</si>
  <si>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</si>
  <si>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</si>
  <si>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</si>
  <si>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</si>
  <si>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</si>
  <si>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</si>
  <si>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</si>
  <si>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</si>
  <si>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</si>
  <si>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</si>
  <si>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</si>
  <si>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</si>
  <si>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</si>
  <si>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</si>
  <si>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</si>
  <si>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</si>
  <si>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</si>
  <si>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</si>
  <si>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</si>
  <si>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</si>
  <si>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</si>
  <si>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</si>
  <si>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</si>
  <si>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</si>
  <si>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</si>
  <si>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</si>
  <si>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</si>
  <si>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</si>
  <si>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</si>
  <si>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</si>
  <si>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</si>
  <si>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</si>
  <si>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</si>
  <si>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</si>
  <si>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</si>
  <si>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</si>
  <si>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</si>
  <si>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</si>
  <si>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</si>
  <si>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</si>
  <si>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</si>
  <si>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</si>
  <si>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</si>
  <si>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</si>
  <si>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</si>
  <si>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</si>
  <si>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</si>
  <si>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</si>
  <si>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</si>
  <si>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</si>
  <si>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</si>
  <si>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</si>
  <si>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</si>
  <si>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</si>
  <si>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</si>
  <si>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</si>
  <si>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</si>
  <si>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</si>
  <si>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</si>
  <si>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</si>
  <si>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</si>
  <si>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</si>
  <si>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</si>
  <si>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</si>
  <si>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</si>
  <si>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</si>
  <si>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</si>
  <si>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</si>
  <si>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</si>
  <si>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</si>
  <si>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</si>
  <si>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</si>
  <si>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</si>
  <si>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</si>
  <si>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</si>
  <si>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</si>
  <si>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</si>
  <si>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</si>
  <si>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</si>
  <si>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</si>
  <si>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</si>
  <si>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</si>
  <si>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</si>
  <si>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</si>
  <si>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</si>
  <si>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</si>
  <si>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</si>
  <si>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</si>
  <si>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</si>
  <si>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</si>
  <si>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</si>
  <si>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</si>
  <si>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</si>
  <si>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</si>
  <si>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</si>
  <si>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</si>
  <si>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</si>
  <si>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</si>
  <si>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</si>
  <si>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</si>
  <si>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</si>
  <si>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</si>
  <si>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</si>
  <si>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</si>
  <si>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</si>
  <si>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</si>
  <si>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</si>
  <si>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</si>
  <si>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</si>
  <si>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</si>
  <si>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</si>
  <si>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</si>
  <si>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</si>
  <si>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</si>
  <si>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</si>
  <si>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</si>
  <si>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</si>
  <si>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</si>
  <si>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</si>
  <si>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</si>
  <si>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</si>
  <si>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</si>
  <si>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</si>
  <si>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</si>
  <si>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</si>
  <si>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</si>
  <si>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</si>
  <si>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</si>
  <si>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</si>
  <si>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</si>
  <si>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</si>
  <si>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</si>
  <si>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</si>
  <si>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</si>
  <si>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</si>
  <si>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</si>
  <si>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</si>
  <si>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</si>
  <si>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</si>
  <si>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</si>
  <si>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</si>
  <si>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</si>
  <si>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</si>
  <si>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</si>
  <si>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</si>
  <si>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</si>
  <si>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</si>
  <si>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</si>
  <si>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</si>
  <si>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</si>
  <si>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</si>
  <si>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</si>
  <si>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</si>
  <si>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</si>
  <si>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</si>
  <si>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</si>
  <si>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</si>
  <si>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</si>
  <si>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</si>
  <si>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</si>
  <si>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</si>
  <si>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</si>
  <si>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</si>
  <si>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</si>
  <si>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</si>
  <si>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</si>
  <si>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</si>
  <si>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</si>
  <si>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</si>
  <si>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</si>
  <si>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</si>
  <si>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</si>
  <si>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</si>
  <si>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</si>
  <si>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</si>
  <si>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</si>
  <si>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</si>
  <si>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</si>
  <si>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</si>
  <si>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</si>
  <si>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</si>
  <si>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</si>
  <si>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</si>
  <si>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</si>
  <si>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</si>
  <si>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</si>
  <si>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</si>
  <si>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</si>
  <si>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</si>
  <si>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</si>
  <si>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</si>
  <si>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</si>
  <si>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</si>
  <si>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</si>
  <si>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</si>
  <si>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</si>
  <si>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</si>
  <si>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</si>
  <si>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</si>
  <si>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</si>
  <si>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</si>
  <si>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</si>
  <si>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</si>
  <si>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</si>
  <si>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</si>
  <si>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</si>
  <si>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</si>
  <si>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</si>
  <si>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</si>
  <si>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</si>
  <si>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</si>
  <si>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</si>
  <si>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</si>
  <si>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</si>
  <si>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</si>
  <si>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</si>
  <si>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</si>
  <si>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</si>
  <si>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</si>
  <si>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</si>
  <si>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</si>
  <si>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</si>
  <si>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</si>
  <si>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</si>
  <si>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</si>
  <si>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</si>
  <si>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</si>
  <si>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</si>
  <si>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</si>
  <si>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</si>
  <si>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</si>
  <si>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</si>
  <si>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</si>
  <si>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</si>
  <si>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</si>
  <si>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</si>
  <si>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</si>
  <si>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</si>
  <si>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</si>
  <si>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</si>
  <si>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</si>
  <si>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</si>
  <si>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</si>
  <si>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</si>
  <si>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</si>
  <si>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</si>
  <si>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</si>
  <si>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</si>
  <si>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</si>
  <si>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</si>
  <si>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</si>
  <si>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</si>
  <si>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</si>
  <si>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</si>
  <si>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</si>
  <si>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</si>
  <si>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</si>
  <si>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</si>
  <si>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</si>
  <si>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</si>
  <si>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</si>
  <si>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</si>
  <si>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</si>
  <si>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</si>
  <si>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</si>
  <si>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</si>
  <si>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</si>
  <si>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</si>
  <si>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</si>
  <si>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</si>
  <si>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</si>
  <si>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</si>
  <si>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</si>
  <si>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</si>
  <si>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</si>
  <si>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</si>
  <si>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</si>
  <si>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</si>
  <si>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</si>
  <si>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</si>
  <si>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</si>
  <si>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</si>
  <si>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</si>
  <si>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</si>
  <si>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</si>
  <si>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</si>
  <si>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</si>
  <si>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</si>
  <si>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</si>
  <si>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</si>
  <si>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</si>
  <si>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</si>
  <si>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</si>
  <si>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</si>
  <si>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</si>
  <si>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</si>
  <si>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</si>
  <si>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</si>
  <si>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</si>
  <si>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</si>
  <si>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</si>
  <si>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</si>
  <si>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</si>
  <si>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</si>
  <si>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</si>
  <si>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</si>
  <si>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</si>
  <si>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</si>
  <si>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</si>
  <si>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</si>
  <si>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</si>
  <si>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</si>
  <si>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</si>
  <si>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</si>
  <si>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</si>
  <si>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</si>
  <si>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</si>
  <si>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</si>
  <si>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</si>
  <si>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</si>
  <si>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</si>
  <si>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</si>
  <si>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</si>
  <si>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</si>
  <si>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</si>
  <si>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</si>
  <si>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</si>
  <si>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</si>
  <si>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</si>
  <si>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</si>
  <si>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</si>
  <si>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</si>
  <si>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</si>
  <si>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</si>
  <si>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</si>
  <si>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</si>
  <si>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</si>
  <si>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</si>
  <si>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</si>
  <si>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</si>
  <si>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</si>
  <si>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</si>
  <si>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</si>
  <si>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</si>
  <si>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</si>
  <si>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</si>
  <si>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</si>
  <si>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</si>
  <si>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</si>
  <si>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</si>
  <si>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</si>
  <si>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</si>
  <si>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</si>
  <si>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</si>
  <si>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</si>
  <si>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</si>
  <si>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</si>
  <si>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</si>
  <si>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</si>
  <si>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</si>
  <si>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</si>
  <si>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</si>
  <si>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</si>
  <si>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</si>
  <si>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</si>
  <si>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</si>
  <si>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</si>
  <si>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</si>
  <si>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</si>
  <si>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</si>
  <si>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</si>
  <si>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</si>
  <si>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</si>
  <si>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</si>
  <si>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</si>
  <si>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</si>
  <si>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</si>
  <si>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</si>
  <si>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</si>
  <si>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</si>
  <si>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</si>
  <si>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</si>
  <si>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</si>
  <si>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</si>
  <si>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</si>
  <si>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</si>
  <si>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</si>
  <si>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</si>
  <si>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</si>
  <si>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</si>
  <si>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</si>
  <si>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</si>
  <si>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</si>
  <si>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</si>
  <si>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</si>
  <si>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</si>
  <si>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</si>
  <si>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</si>
  <si>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</si>
  <si>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</si>
  <si>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</si>
  <si>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</si>
  <si>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</si>
  <si>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</si>
  <si>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</si>
  <si>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</si>
  <si>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</si>
  <si>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</si>
  <si>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</si>
  <si>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</si>
  <si>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</si>
  <si>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</si>
  <si>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</si>
  <si>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</si>
  <si>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</si>
  <si>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</si>
  <si>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</si>
  <si>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</si>
  <si>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</si>
  <si>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</si>
  <si>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</si>
  <si>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</si>
  <si>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</si>
  <si>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</si>
  <si>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</si>
  <si>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</si>
  <si>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</si>
  <si>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</si>
  <si>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</si>
  <si>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</si>
  <si>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</si>
  <si>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</si>
  <si>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</si>
  <si>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</si>
  <si>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</si>
  <si>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</si>
  <si>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</si>
  <si>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</si>
  <si>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</si>
  <si>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</si>
  <si>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</si>
  <si>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</si>
  <si>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</si>
  <si>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</si>
  <si>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</si>
  <si>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</si>
  <si>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</si>
  <si>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</si>
  <si>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</si>
  <si>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</si>
  <si>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</si>
  <si>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</si>
  <si>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</si>
  <si>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</si>
  <si>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</si>
  <si>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</si>
  <si>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</si>
  <si>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</si>
  <si>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</si>
  <si>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</si>
  <si>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</si>
  <si>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</si>
  <si>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</si>
  <si>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</si>
  <si>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</si>
  <si>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</si>
  <si>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</si>
  <si>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</si>
  <si>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</si>
  <si>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</si>
  <si>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</si>
  <si>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</si>
  <si>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</si>
  <si>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</si>
  <si>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</si>
  <si>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</si>
  <si>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</si>
  <si>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</si>
  <si>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</si>
  <si>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</si>
  <si>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</si>
  <si>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</si>
  <si>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</si>
  <si>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</si>
  <si>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</si>
  <si>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</si>
  <si>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</si>
  <si>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</si>
  <si>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</si>
  <si>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</si>
  <si>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</si>
  <si>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</si>
  <si>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</si>
  <si>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</si>
  <si>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</si>
  <si>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</si>
  <si>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</si>
  <si>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</si>
  <si>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</si>
  <si>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</si>
  <si>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</si>
  <si>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</si>
  <si>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</si>
  <si>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</si>
  <si>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</si>
  <si>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</si>
  <si>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</si>
  <si>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</si>
  <si>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</si>
  <si>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</si>
  <si>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</si>
  <si>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</si>
  <si>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</si>
  <si>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</si>
  <si>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</si>
  <si>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</si>
  <si>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</si>
  <si>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</si>
  <si>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</si>
  <si>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</si>
  <si>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</si>
  <si>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</si>
  <si>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</si>
  <si>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</si>
  <si>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</si>
  <si>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</si>
  <si>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</si>
  <si>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</si>
  <si>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</si>
  <si>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</si>
  <si>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</si>
  <si>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</si>
  <si>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</si>
  <si>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</si>
  <si>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</si>
  <si>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</si>
  <si>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</si>
  <si>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</si>
  <si>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</si>
  <si>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</si>
  <si>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</si>
  <si>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</si>
  <si>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</si>
  <si>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</si>
  <si>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</si>
  <si>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</si>
  <si>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</si>
  <si>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</si>
  <si>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</si>
  <si>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</si>
  <si>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</si>
  <si>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</si>
  <si>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</si>
  <si>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</si>
  <si>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</si>
  <si>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</si>
  <si>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</si>
  <si>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</si>
  <si>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</si>
  <si>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</si>
  <si>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</si>
  <si>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</si>
  <si>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</si>
  <si>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</si>
  <si>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</si>
  <si>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</si>
  <si>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</si>
  <si>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</si>
  <si>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</si>
  <si>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</si>
  <si>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</si>
  <si>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</si>
  <si>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</si>
  <si>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</si>
  <si>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</si>
  <si>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</si>
  <si>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</si>
  <si>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</si>
  <si>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</si>
  <si>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</si>
  <si>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</si>
  <si>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</si>
  <si>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</si>
  <si>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</si>
  <si>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</si>
  <si>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</si>
  <si>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</si>
  <si>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</si>
  <si>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</si>
  <si>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</si>
  <si>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</si>
  <si>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</si>
  <si>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</si>
  <si>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</si>
  <si>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</si>
  <si>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</si>
  <si>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</si>
  <si>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</si>
  <si>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</si>
  <si>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</si>
  <si>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</si>
  <si>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</si>
  <si>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</si>
  <si>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</si>
  <si>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</si>
  <si>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</si>
  <si>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</si>
  <si>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</si>
  <si>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</si>
  <si>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</si>
  <si>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</si>
  <si>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</si>
  <si>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</si>
  <si>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</si>
  <si>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</si>
  <si>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</si>
  <si>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</si>
  <si>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</si>
  <si>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</si>
  <si>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</si>
  <si>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</si>
  <si>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</si>
  <si>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</si>
  <si>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</si>
  <si>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</si>
  <si>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</si>
  <si>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</si>
  <si>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</si>
  <si>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</si>
  <si>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</si>
  <si>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</si>
  <si>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</si>
  <si>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</si>
  <si>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</si>
  <si>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</si>
  <si>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</si>
  <si>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</si>
  <si>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</si>
  <si>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</si>
  <si>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</si>
  <si>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</si>
  <si>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</si>
  <si>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</si>
  <si>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</si>
  <si>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</si>
  <si>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</si>
  <si>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</si>
  <si>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</si>
  <si>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</si>
  <si>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</si>
  <si>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</si>
  <si>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</si>
  <si>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</si>
  <si>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</si>
  <si>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</si>
  <si>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</si>
  <si>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</si>
  <si>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</si>
  <si>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</si>
  <si>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</si>
  <si>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</si>
  <si>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</si>
  <si>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</si>
  <si>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</si>
  <si>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</si>
  <si>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</si>
  <si>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</si>
  <si>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</si>
  <si>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</si>
  <si>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</si>
  <si>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</si>
  <si>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</si>
  <si>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</si>
  <si>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</si>
  <si>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</si>
  <si>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</si>
  <si>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</si>
  <si>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</si>
  <si>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</si>
  <si>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</si>
  <si>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</si>
  <si>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</si>
  <si>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</si>
  <si>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</si>
  <si>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</si>
  <si>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</si>
  <si>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</si>
  <si>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</si>
  <si>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</si>
  <si>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</si>
  <si>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</si>
  <si>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</si>
  <si>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</si>
  <si>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</si>
  <si>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</si>
  <si>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</si>
  <si>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</si>
  <si>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</si>
  <si>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</si>
  <si>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</si>
  <si>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</si>
  <si>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</si>
  <si>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</si>
  <si>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</si>
  <si>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</si>
  <si>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</si>
  <si>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</si>
  <si>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</si>
  <si>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</si>
  <si>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</si>
  <si>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</si>
  <si>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</si>
  <si>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</si>
  <si>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</si>
  <si>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</si>
  <si>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</si>
  <si>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</si>
  <si>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</si>
  <si>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</si>
  <si>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</si>
  <si>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</si>
  <si>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</si>
  <si>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</si>
  <si>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</si>
  <si>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</si>
  <si>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</si>
  <si>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</si>
  <si>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</si>
  <si>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</si>
  <si>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</si>
  <si>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</si>
  <si>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</si>
  <si>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</si>
  <si>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</si>
  <si>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</si>
  <si>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</si>
  <si>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</si>
  <si>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</si>
  <si>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</si>
  <si>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</si>
  <si>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</si>
  <si>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</si>
  <si>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</si>
  <si>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</si>
  <si>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</si>
  <si>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</si>
  <si>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</si>
  <si>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</si>
  <si>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</si>
  <si>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</si>
  <si>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</si>
  <si>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</si>
  <si>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</si>
  <si>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</si>
  <si>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</si>
  <si>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</si>
  <si>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</si>
  <si>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</si>
  <si>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</si>
  <si>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</si>
  <si>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</si>
  <si>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</si>
  <si>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</si>
  <si>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</si>
  <si>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</si>
  <si>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</si>
  <si>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</si>
  <si>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</si>
  <si>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</si>
  <si>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</si>
  <si>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</si>
  <si>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</si>
  <si>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</si>
  <si>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</si>
  <si>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</si>
  <si>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</si>
  <si>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</si>
  <si>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</si>
  <si>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</si>
  <si>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</si>
  <si>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</si>
  <si>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</si>
  <si>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</si>
  <si>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</si>
  <si>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</si>
  <si>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</si>
  <si>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</si>
  <si>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</si>
  <si>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</si>
  <si>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</si>
  <si>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</si>
  <si>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</si>
  <si>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</si>
  <si>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</si>
  <si>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</si>
  <si>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</si>
  <si>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</si>
  <si>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</si>
  <si>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</si>
  <si>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</si>
  <si>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</si>
  <si>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</si>
  <si>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</si>
  <si>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</si>
  <si>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</si>
  <si>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</si>
  <si>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</si>
  <si>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</si>
  <si>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</si>
  <si>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</si>
  <si>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</si>
  <si>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</si>
  <si>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</si>
  <si>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</si>
  <si>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</si>
  <si>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</si>
  <si>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</si>
  <si>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</si>
  <si>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</si>
  <si>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</si>
  <si>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</si>
  <si>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</si>
  <si>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</si>
  <si>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</si>
  <si>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</si>
  <si>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</si>
  <si>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</si>
  <si>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</si>
  <si>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</si>
  <si>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</si>
  <si>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</si>
  <si>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</si>
  <si>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</si>
  <si>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</si>
  <si>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</si>
  <si>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</si>
  <si>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</si>
  <si>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</si>
  <si>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</si>
  <si>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</si>
  <si>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</si>
  <si>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</si>
  <si>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</si>
  <si>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</si>
  <si>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</si>
  <si>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</si>
  <si>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</si>
  <si>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</si>
  <si>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</si>
  <si>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</si>
  <si>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</si>
  <si>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</si>
  <si>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</si>
  <si>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</si>
  <si>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</si>
  <si>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</si>
  <si>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</si>
  <si>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</si>
  <si>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</si>
  <si>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</si>
  <si>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</si>
  <si>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</si>
  <si>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</si>
  <si>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</si>
  <si>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</si>
  <si>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</si>
  <si>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</si>
  <si>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</si>
  <si>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</si>
  <si>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</si>
  <si>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</si>
  <si>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</si>
  <si>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</si>
  <si>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</si>
  <si>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</si>
  <si>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</si>
  <si>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</si>
  <si>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</si>
  <si>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</si>
  <si>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</si>
  <si>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</si>
  <si>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</si>
  <si>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</si>
  <si>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</si>
  <si>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</si>
  <si>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</si>
  <si>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</si>
  <si>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</si>
  <si>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</si>
  <si>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</si>
  <si>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</si>
  <si>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</si>
  <si>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</si>
  <si>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</si>
  <si>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</si>
  <si>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</si>
  <si>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</si>
  <si>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</si>
  <si>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</si>
  <si>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</si>
  <si>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</si>
  <si>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</si>
  <si>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</si>
  <si>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</si>
  <si>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</si>
  <si>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</si>
  <si>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</si>
  <si>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</si>
  <si>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</si>
  <si>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</si>
  <si>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</si>
  <si>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</si>
  <si>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</si>
  <si>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</si>
  <si>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</si>
  <si>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</si>
  <si>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</si>
  <si>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</si>
  <si>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</si>
  <si>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</si>
  <si>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</si>
  <si>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</si>
  <si>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</si>
  <si>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</si>
  <si>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</si>
  <si>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</si>
  <si>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</si>
  <si>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</si>
  <si>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</si>
  <si>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</si>
  <si>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</si>
  <si>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</si>
  <si>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</si>
  <si>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</si>
  <si>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</si>
  <si>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</si>
  <si>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</si>
  <si>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</si>
  <si>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</si>
  <si>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</si>
  <si>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</si>
  <si>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</si>
  <si>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</si>
  <si>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</si>
  <si>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</si>
  <si>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</si>
  <si>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</si>
  <si>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</si>
  <si>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</si>
  <si>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</si>
  <si>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</si>
  <si>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</si>
  <si>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</si>
  <si>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</si>
  <si>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</si>
  <si>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</si>
  <si>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</si>
  <si>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</si>
  <si>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</si>
  <si>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</si>
  <si>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</si>
  <si>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</si>
  <si>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</si>
  <si>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</si>
  <si>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</si>
  <si>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</si>
  <si>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</si>
  <si>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</si>
  <si>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</si>
  <si>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</si>
  <si>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</si>
  <si>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</si>
  <si>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</si>
  <si>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</si>
  <si>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</si>
  <si>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</si>
  <si>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</si>
  <si>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</si>
  <si>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</si>
  <si>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</si>
  <si>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</si>
  <si>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</si>
  <si>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</si>
  <si>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</si>
  <si>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</si>
  <si>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</si>
  <si>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</si>
  <si>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</si>
  <si>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</si>
  <si>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</si>
  <si>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</si>
  <si>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</si>
  <si>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</si>
  <si>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</si>
  <si>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</si>
  <si>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</si>
  <si>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</si>
  <si>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</si>
  <si>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</si>
  <si>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</si>
  <si>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</si>
  <si>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</si>
  <si>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</si>
  <si>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</si>
  <si>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</si>
  <si>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</si>
  <si>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</si>
  <si>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</si>
  <si>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</si>
  <si>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</si>
  <si>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</si>
  <si>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</si>
  <si>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</si>
  <si>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</si>
  <si>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</si>
  <si>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</si>
  <si>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</si>
  <si>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</si>
  <si>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</si>
  <si>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</si>
  <si>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</si>
  <si>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</si>
  <si>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</si>
  <si>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</si>
  <si>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</si>
  <si>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</si>
  <si>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</si>
  <si>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</si>
  <si>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</si>
  <si>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</si>
  <si>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</si>
  <si>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</si>
  <si>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</si>
  <si>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</si>
  <si>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</si>
  <si>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</si>
  <si>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</si>
  <si>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</si>
  <si>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</si>
  <si>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</si>
  <si>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</si>
  <si>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</si>
  <si>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</si>
  <si>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</si>
  <si>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</si>
  <si>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</si>
  <si>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</si>
  <si>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</si>
  <si>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</si>
  <si>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</si>
  <si>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</si>
  <si>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</si>
  <si>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</si>
  <si>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</si>
  <si>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</si>
  <si>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</si>
  <si>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</si>
  <si>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</si>
  <si>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</si>
  <si>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</si>
  <si>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</si>
  <si>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</si>
  <si>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</si>
  <si>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</si>
  <si>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</si>
  <si>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</si>
  <si>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</si>
  <si>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</si>
  <si>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</si>
  <si>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</si>
  <si>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</si>
  <si>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</si>
  <si>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</si>
  <si>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</si>
  <si>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</si>
  <si>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</si>
  <si>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</si>
  <si>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</si>
  <si>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</si>
  <si>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</si>
  <si>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</si>
  <si>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</si>
  <si>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</si>
  <si>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</si>
  <si>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</si>
  <si>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</si>
  <si>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</si>
  <si>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</si>
  <si>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</si>
  <si>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</si>
  <si>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</si>
  <si>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</si>
  <si>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</si>
  <si>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</si>
  <si>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</si>
  <si>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</si>
  <si>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</si>
  <si>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</si>
  <si>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</si>
  <si>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</si>
  <si>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</si>
  <si>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</si>
  <si>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</si>
  <si>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</si>
  <si>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</si>
  <si>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</si>
  <si>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</si>
  <si>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</si>
  <si>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</si>
  <si>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</si>
  <si>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</si>
  <si>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</si>
  <si>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</si>
  <si>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</si>
  <si>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</si>
  <si>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</si>
  <si>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</si>
  <si>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</si>
  <si>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</si>
  <si>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</si>
  <si>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</si>
  <si>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</si>
  <si>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</si>
  <si>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</si>
  <si>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</si>
  <si>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</si>
  <si>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</si>
  <si>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</si>
  <si>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</si>
  <si>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</si>
  <si>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</si>
  <si>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</si>
  <si>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</si>
  <si>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</si>
  <si>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</si>
  <si>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</si>
  <si>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</si>
  <si>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</si>
  <si>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</si>
  <si>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</si>
  <si>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</si>
  <si>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</si>
  <si>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</si>
  <si>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</si>
  <si>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</si>
  <si>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</si>
  <si>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</si>
  <si>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</si>
  <si>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</si>
  <si>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</si>
  <si>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</si>
  <si>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</si>
  <si>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</si>
  <si>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</si>
  <si>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</si>
  <si>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</si>
  <si>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</si>
  <si>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</si>
  <si>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</si>
  <si>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</si>
  <si>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</si>
  <si>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</si>
  <si>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</si>
  <si>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</si>
  <si>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</si>
  <si>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</si>
  <si>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</si>
  <si>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</si>
  <si>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</si>
  <si>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</si>
  <si>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</si>
  <si>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</si>
  <si>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</si>
  <si>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</si>
  <si>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</si>
  <si>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</si>
  <si>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</si>
  <si>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</si>
  <si>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</si>
  <si>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</si>
  <si>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</si>
  <si>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</si>
  <si>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</si>
  <si>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</si>
  <si>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</si>
  <si>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</si>
  <si>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</si>
  <si>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</si>
  <si>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</si>
  <si>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</si>
  <si>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</si>
  <si>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</si>
  <si>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</si>
  <si>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</si>
  <si>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</si>
  <si>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</si>
  <si>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</si>
  <si>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</si>
  <si>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</si>
  <si>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</si>
  <si>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</si>
  <si>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</si>
  <si>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</si>
  <si>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</si>
  <si>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</si>
  <si>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</si>
  <si>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</si>
  <si>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</si>
  <si>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</si>
  <si>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</si>
  <si>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</si>
  <si>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</si>
  <si>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</si>
  <si>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</si>
  <si>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</si>
  <si>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</si>
  <si>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</si>
  <si>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</si>
  <si>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</si>
  <si>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</si>
  <si>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</si>
  <si>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</si>
  <si>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</si>
  <si>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</si>
  <si>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</si>
  <si>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</si>
  <si>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</si>
  <si>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</si>
  <si>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</si>
  <si>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</si>
  <si>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</si>
  <si>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</si>
  <si>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</si>
  <si>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</si>
  <si>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</si>
  <si>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</si>
  <si>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</si>
  <si>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</si>
  <si>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</si>
  <si>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</si>
  <si>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</si>
  <si>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</si>
  <si>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</si>
  <si>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</si>
  <si>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</si>
  <si>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</si>
  <si>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</si>
  <si>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</si>
  <si>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</si>
  <si>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</si>
  <si>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</si>
  <si>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</si>
  <si>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</si>
  <si>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</si>
  <si>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</si>
  <si>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</si>
  <si>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</si>
  <si>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</si>
  <si>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</si>
  <si>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</si>
  <si>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</si>
  <si>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</si>
  <si>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</si>
  <si>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</si>
  <si>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</si>
  <si>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</si>
  <si>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</si>
  <si>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</si>
  <si>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</si>
  <si>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</si>
  <si>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</si>
  <si>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</si>
  <si>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</si>
  <si>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</si>
  <si>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</si>
  <si>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</si>
  <si>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</si>
  <si>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</si>
  <si>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</si>
  <si>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</si>
  <si>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</si>
  <si>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</si>
  <si>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</si>
  <si>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</si>
  <si>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</si>
  <si>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</si>
  <si>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</si>
  <si>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</si>
  <si>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</si>
  <si>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</si>
  <si>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</si>
  <si>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</si>
  <si>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</si>
  <si>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</si>
  <si>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</si>
  <si>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</si>
  <si>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</si>
  <si>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</si>
  <si>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</si>
  <si>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</si>
  <si>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</si>
  <si>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</si>
  <si>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</si>
  <si>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</si>
  <si>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</si>
  <si>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</si>
  <si>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</si>
  <si>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</si>
  <si>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</si>
  <si>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</si>
  <si>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</si>
  <si>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</si>
  <si>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</si>
  <si>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</si>
  <si>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</si>
  <si>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</si>
  <si>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</si>
  <si>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</si>
  <si>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</si>
  <si>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</si>
  <si>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</si>
  <si>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</si>
  <si>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</si>
  <si>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</si>
  <si>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</si>
  <si>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</si>
  <si>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</si>
  <si>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</si>
  <si>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</si>
  <si>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</si>
  <si>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</si>
  <si>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</si>
  <si>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</si>
  <si>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</si>
  <si>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</si>
  <si>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</si>
  <si>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</si>
  <si>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</si>
  <si>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</si>
  <si>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</si>
  <si>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</si>
  <si>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</si>
  <si>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</si>
  <si>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</si>
  <si>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</si>
  <si>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</si>
  <si>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</si>
  <si>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</si>
  <si>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</si>
  <si>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</si>
  <si>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</si>
  <si>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</si>
  <si>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</si>
  <si>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</si>
  <si>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</si>
  <si>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</si>
  <si>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</si>
  <si>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</si>
  <si>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</si>
  <si>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</si>
  <si>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</si>
  <si>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</si>
  <si>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</si>
  <si>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</si>
  <si>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</si>
  <si>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</si>
  <si>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</si>
  <si>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</si>
  <si>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</si>
  <si>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</si>
  <si>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</si>
  <si>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</si>
  <si>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</si>
  <si>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</si>
  <si>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</si>
  <si>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</si>
  <si>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</si>
  <si>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</si>
  <si>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</si>
  <si>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</si>
  <si>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</si>
  <si>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</si>
  <si>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</si>
  <si>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</si>
  <si>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</si>
  <si>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</si>
  <si>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</si>
  <si>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</si>
  <si>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</si>
  <si>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</si>
  <si>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</si>
  <si>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</si>
  <si>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</si>
  <si>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</si>
  <si>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</si>
  <si>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</si>
  <si>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</si>
  <si>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</si>
  <si>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</si>
  <si>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</si>
  <si>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</si>
  <si>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</si>
  <si>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</si>
  <si>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</si>
  <si>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</si>
  <si>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</si>
  <si>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</si>
  <si>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</si>
  <si>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</si>
  <si>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</si>
  <si>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</si>
  <si>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</si>
  <si>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</si>
  <si>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</si>
  <si>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</si>
  <si>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</si>
  <si>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</si>
  <si>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</si>
  <si>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</si>
  <si>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</si>
  <si>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</si>
  <si>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</si>
  <si>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</si>
  <si>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</si>
  <si>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</si>
  <si>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</si>
  <si>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</si>
  <si>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</si>
  <si>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</si>
  <si>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</si>
  <si>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</si>
  <si>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</si>
  <si>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</si>
  <si>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</si>
  <si>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</si>
  <si>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</si>
  <si>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</si>
  <si>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</si>
  <si>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</si>
  <si>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</si>
  <si>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</si>
  <si>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</si>
  <si>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</si>
  <si>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</si>
  <si>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</si>
  <si>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</si>
  <si>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</si>
  <si>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</si>
  <si>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</si>
  <si>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</si>
  <si>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</si>
  <si>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</si>
  <si>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</si>
  <si>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</si>
  <si>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</si>
  <si>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</si>
  <si>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</si>
  <si>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</si>
  <si>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</si>
  <si>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</si>
  <si>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</si>
  <si>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</si>
  <si>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</si>
  <si>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</si>
  <si>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</si>
  <si>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</si>
  <si>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</si>
  <si>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</si>
  <si>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</si>
  <si>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</si>
  <si>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</si>
  <si>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</si>
  <si>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</si>
  <si>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</si>
  <si>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</si>
  <si>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</si>
  <si>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</si>
  <si>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</si>
  <si>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</si>
  <si>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</si>
  <si>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</si>
  <si>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</si>
  <si>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</si>
  <si>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</si>
  <si>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</si>
  <si>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</si>
  <si>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</si>
  <si>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</si>
  <si>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</si>
  <si>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</si>
  <si>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</si>
  <si>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</si>
  <si>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</si>
  <si>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</si>
  <si>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</si>
  <si>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</si>
  <si>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</si>
  <si>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</si>
  <si>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</si>
  <si>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</si>
  <si>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</si>
  <si>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</si>
  <si>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</si>
  <si>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</si>
  <si>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</si>
  <si>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</si>
  <si>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</si>
  <si>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</si>
  <si>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</si>
  <si>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</si>
  <si>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</si>
  <si>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</si>
  <si>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</si>
  <si>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</si>
  <si>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</si>
  <si>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</si>
  <si>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</si>
  <si>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</si>
  <si>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</si>
  <si>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</si>
  <si>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</si>
  <si>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</si>
  <si>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</si>
  <si>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</si>
  <si>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</si>
  <si>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</si>
  <si>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</si>
  <si>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</si>
  <si>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</si>
  <si>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</si>
  <si>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</si>
  <si>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</si>
  <si>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</si>
  <si>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</si>
  <si>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</si>
  <si>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</si>
  <si>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</si>
  <si>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</si>
  <si>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</si>
  <si>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</si>
  <si>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</si>
  <si>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</si>
  <si>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</si>
  <si>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</si>
  <si>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</si>
  <si>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</si>
  <si>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</si>
  <si>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</si>
  <si>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</si>
  <si>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</si>
  <si>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</si>
  <si>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</si>
  <si>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</si>
  <si>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</si>
  <si>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</si>
  <si>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</si>
  <si>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</si>
  <si>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</si>
  <si>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</si>
  <si>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</si>
  <si>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</si>
  <si>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</si>
  <si>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</si>
  <si>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</si>
  <si>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</si>
  <si>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</si>
  <si>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</si>
  <si>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</si>
  <si>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</si>
  <si>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</si>
  <si>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</si>
  <si>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</si>
  <si>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</si>
  <si>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</si>
  <si>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</si>
  <si>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</si>
  <si>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</si>
  <si>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</si>
  <si>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</si>
  <si>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</si>
  <si>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</si>
  <si>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</si>
  <si>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</si>
  <si>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</si>
  <si>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</si>
  <si>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</si>
  <si>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</si>
  <si>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</si>
  <si>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</si>
  <si>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</si>
  <si>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</si>
  <si>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</si>
  <si>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</si>
  <si>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</si>
  <si>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</si>
  <si>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</si>
  <si>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</si>
  <si>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</si>
  <si>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</si>
  <si>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</si>
  <si>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</si>
  <si>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</si>
  <si>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</si>
  <si>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</si>
  <si>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</si>
  <si>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</si>
  <si>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</si>
  <si>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</si>
  <si>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</si>
  <si>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</si>
  <si>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</si>
  <si>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</si>
  <si>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</si>
  <si>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</si>
  <si>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</si>
  <si>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</si>
  <si>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</si>
  <si>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</si>
  <si>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</si>
  <si>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</si>
  <si>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</si>
  <si>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</si>
  <si>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</si>
  <si>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</si>
  <si>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</si>
  <si>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</si>
  <si>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</si>
  <si>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</si>
  <si>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</si>
  <si>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</si>
  <si>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</si>
  <si>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</si>
  <si>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</si>
  <si>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</si>
  <si>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</si>
  <si>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</si>
  <si>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</si>
  <si>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</si>
  <si>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</si>
  <si>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</si>
  <si>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</si>
  <si>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</si>
  <si>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</si>
  <si>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</si>
  <si>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</si>
  <si>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</si>
  <si>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</si>
  <si>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</si>
  <si>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</si>
  <si>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</si>
  <si>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</si>
  <si>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</si>
  <si>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</si>
  <si>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</si>
  <si>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</si>
  <si>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</si>
  <si>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</si>
  <si>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</si>
  <si>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</si>
  <si>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</si>
  <si>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</si>
  <si>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</si>
  <si>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</si>
  <si>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</si>
  <si>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</si>
  <si>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</si>
  <si>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</si>
  <si>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</si>
  <si>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</si>
  <si>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</si>
  <si>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</si>
  <si>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</si>
  <si>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</si>
  <si>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</si>
  <si>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</si>
  <si>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</si>
  <si>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</si>
  <si>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</si>
  <si>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</si>
  <si>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</si>
  <si>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</si>
  <si>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</si>
  <si>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</si>
  <si>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</si>
  <si>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</si>
  <si>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</si>
  <si>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</si>
  <si>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</si>
  <si>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</si>
  <si>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</si>
  <si>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</si>
  <si>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</si>
  <si>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</si>
  <si>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</si>
  <si>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</si>
  <si>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</si>
  <si>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</si>
  <si>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</si>
  <si>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</si>
  <si>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</si>
  <si>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</si>
  <si>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</si>
  <si>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</si>
  <si>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</si>
  <si>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</si>
  <si>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</si>
  <si>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</si>
  <si>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</si>
  <si>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</si>
  <si>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</si>
  <si>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</si>
  <si>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</si>
  <si>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</si>
  <si>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</si>
  <si>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</si>
  <si>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</si>
  <si>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</si>
  <si>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</si>
  <si>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</si>
  <si>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</si>
  <si>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</si>
  <si>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</si>
  <si>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</si>
  <si>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</si>
  <si>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</si>
  <si>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</si>
  <si>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</si>
  <si>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</si>
  <si>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</si>
  <si>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</si>
  <si>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</si>
  <si>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</si>
  <si>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</si>
  <si>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</si>
  <si>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</si>
  <si>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</si>
  <si>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</si>
  <si>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</si>
  <si>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</si>
  <si>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</si>
  <si>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</si>
  <si>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</si>
  <si>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</si>
  <si>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</si>
  <si>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</si>
  <si>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</si>
  <si>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</si>
  <si>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</si>
  <si>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</si>
  <si>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</si>
  <si>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</si>
  <si>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</si>
  <si>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</si>
  <si>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</si>
  <si>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</si>
  <si>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</si>
  <si>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</si>
  <si>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</si>
  <si>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</si>
  <si>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</si>
  <si>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</si>
  <si>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</si>
  <si>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</si>
  <si>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</si>
  <si>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</si>
  <si>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</si>
  <si>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</si>
  <si>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</si>
  <si>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</si>
  <si>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</si>
  <si>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</si>
  <si>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</si>
  <si>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</si>
  <si>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</si>
  <si>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</si>
  <si>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</si>
  <si>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</si>
  <si>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</si>
  <si>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</si>
  <si>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</si>
  <si>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</si>
  <si>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</si>
  <si>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</si>
  <si>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</si>
  <si>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</si>
  <si>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</si>
  <si>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</si>
  <si>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</si>
  <si>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</si>
  <si>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</si>
  <si>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</si>
  <si>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</si>
  <si>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</si>
  <si>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</si>
  <si>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</si>
  <si>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</si>
  <si>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</si>
  <si>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</si>
  <si>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</si>
  <si>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</si>
  <si>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</si>
  <si>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</si>
  <si>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</si>
  <si>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</si>
  <si>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</si>
  <si>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</si>
  <si>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</si>
  <si>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</si>
  <si>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</si>
  <si>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</si>
  <si>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</si>
  <si>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</si>
  <si>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</si>
  <si>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</si>
  <si>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</si>
  <si>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</si>
  <si>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</si>
  <si>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</si>
  <si>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</si>
  <si>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</si>
  <si>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</si>
  <si>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</si>
  <si>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</si>
  <si>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</si>
  <si>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</si>
  <si>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</si>
  <si>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</si>
  <si>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</si>
  <si>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</si>
  <si>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</si>
  <si>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</si>
  <si>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</si>
  <si>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</si>
  <si>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</si>
  <si>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</si>
  <si>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</si>
  <si>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</si>
  <si>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</si>
  <si>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</si>
  <si>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</si>
  <si>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</si>
  <si>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</si>
  <si>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</si>
  <si>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</si>
  <si>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</si>
  <si>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</si>
  <si>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</si>
  <si>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</si>
  <si>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</si>
  <si>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</si>
  <si>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</si>
  <si>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</si>
  <si>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</si>
  <si>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</si>
  <si>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</si>
  <si>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</si>
  <si>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</si>
  <si>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</si>
  <si>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</si>
  <si>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</si>
  <si>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</si>
  <si>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</si>
  <si>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</si>
  <si>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</si>
  <si>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</si>
  <si>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</si>
  <si>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</si>
  <si>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</si>
  <si>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</si>
  <si>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</si>
  <si>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</si>
  <si>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</si>
  <si>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</si>
  <si>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</si>
  <si>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</si>
  <si>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</si>
  <si>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</si>
  <si>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</si>
  <si>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</si>
  <si>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</si>
  <si>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</si>
  <si>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</si>
  <si>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</si>
  <si>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</si>
  <si>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</si>
  <si>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</si>
  <si>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</si>
  <si>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</si>
  <si>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</si>
  <si>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</si>
  <si>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</si>
  <si>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</si>
  <si>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</si>
  <si>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</si>
  <si>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</si>
  <si>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</si>
  <si>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</si>
  <si>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</si>
  <si>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</si>
  <si>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</si>
  <si>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</si>
  <si>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</si>
  <si>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</si>
  <si>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</si>
  <si>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</si>
  <si>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</si>
  <si>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</si>
  <si>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</si>
  <si>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</si>
  <si>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</si>
  <si>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</si>
  <si>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</si>
  <si>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</si>
  <si>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</si>
  <si>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</si>
  <si>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</si>
  <si>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</si>
  <si>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</si>
  <si>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</si>
  <si>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</si>
  <si>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</si>
  <si>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</si>
  <si>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</si>
  <si>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</si>
  <si>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</si>
  <si>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</si>
  <si>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</si>
  <si>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</si>
  <si>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</si>
  <si>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</si>
  <si>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</si>
  <si>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</si>
  <si>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</si>
  <si>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</si>
  <si>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</si>
  <si>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</si>
  <si>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</si>
  <si>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</si>
  <si>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</si>
  <si>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</si>
  <si>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</si>
  <si>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</si>
  <si>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</si>
  <si>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</si>
  <si>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</si>
  <si>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</si>
  <si>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</si>
  <si>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</si>
  <si>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</si>
  <si>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</si>
  <si>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</si>
  <si>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</si>
  <si>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</si>
  <si>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</si>
  <si>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</si>
  <si>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</si>
  <si>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</si>
  <si>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</si>
  <si>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</si>
  <si>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</si>
  <si>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</si>
  <si>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</si>
  <si>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</si>
  <si>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</si>
  <si>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</si>
  <si>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</si>
  <si>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</si>
  <si>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</si>
  <si>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</si>
  <si>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</si>
  <si>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</si>
  <si>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</si>
  <si>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</si>
  <si>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</si>
  <si>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</si>
  <si>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</si>
  <si>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</si>
  <si>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</si>
  <si>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</si>
  <si>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</si>
  <si>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</si>
  <si>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</si>
  <si>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</si>
  <si>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</si>
  <si>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</si>
  <si>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</si>
  <si>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</si>
  <si>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</si>
  <si>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</si>
  <si>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</si>
  <si>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</si>
  <si>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</si>
  <si>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</si>
  <si>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</si>
  <si>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</si>
  <si>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</si>
  <si>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</si>
  <si>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</si>
  <si>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</si>
  <si>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</si>
  <si>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</si>
  <si>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</si>
  <si>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</si>
  <si>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</si>
  <si>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</si>
  <si>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</si>
  <si>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</si>
  <si>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</si>
  <si>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</si>
  <si>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</si>
  <si>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</si>
  <si>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</si>
  <si>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</si>
  <si>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</si>
  <si>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</si>
  <si>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</si>
  <si>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</si>
  <si>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</si>
  <si>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</si>
  <si>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</si>
  <si>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</si>
  <si>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</si>
  <si>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</si>
  <si>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</si>
  <si>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</si>
  <si>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</si>
  <si>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</si>
  <si>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</si>
  <si>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</si>
  <si>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</si>
  <si>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</si>
  <si>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</si>
  <si>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</si>
  <si>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</si>
  <si>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</si>
  <si>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</si>
  <si>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</si>
  <si>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</si>
  <si>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</si>
  <si>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</si>
  <si>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</si>
  <si>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</si>
  <si>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</si>
  <si>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</si>
  <si>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</si>
  <si>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</si>
  <si>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</si>
  <si>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</si>
  <si>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</si>
  <si>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</si>
  <si>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</si>
  <si>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</si>
  <si>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</si>
  <si>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</si>
  <si>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</si>
  <si>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</si>
  <si>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</si>
  <si>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</si>
  <si>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</si>
  <si>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</si>
  <si>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</si>
  <si>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</si>
  <si>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</si>
  <si>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</si>
  <si>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</si>
  <si>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</si>
  <si>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</si>
  <si>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</si>
  <si>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</si>
  <si>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</si>
  <si>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</si>
  <si>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</si>
  <si>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</si>
  <si>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</si>
  <si>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</si>
  <si>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</si>
  <si>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</si>
  <si>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</si>
  <si>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</si>
  <si>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</si>
  <si>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</si>
  <si>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</si>
  <si>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</si>
  <si>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</si>
  <si>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</si>
  <si>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</si>
  <si>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</si>
  <si>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</si>
  <si>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</si>
  <si>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</si>
  <si>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</si>
  <si>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</si>
  <si>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</si>
  <si>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</si>
  <si>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</si>
  <si>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</si>
  <si>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</si>
  <si>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</si>
  <si>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</si>
  <si>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</si>
  <si>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</si>
  <si>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</si>
  <si>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</si>
  <si>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</si>
  <si>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</si>
  <si>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</si>
  <si>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</si>
  <si>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</si>
  <si>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</si>
  <si>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</si>
  <si>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</si>
  <si>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</si>
  <si>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</si>
  <si>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</si>
  <si>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</si>
  <si>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</si>
  <si>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</si>
  <si>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</si>
  <si>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</si>
  <si>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</si>
  <si>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</si>
  <si>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</si>
  <si>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</si>
  <si>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</si>
  <si>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</si>
  <si>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</si>
  <si>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</si>
  <si>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</si>
  <si>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</si>
  <si>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</si>
  <si>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</si>
  <si>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</si>
  <si>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</si>
  <si>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</si>
  <si>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</si>
  <si>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</si>
  <si>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</si>
  <si>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</si>
  <si>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</si>
  <si>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</si>
  <si>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</si>
  <si>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</si>
  <si>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</si>
  <si>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</si>
  <si>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</si>
  <si>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</si>
  <si>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</si>
  <si>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</si>
  <si>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</si>
  <si>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</si>
  <si>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</si>
  <si>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</si>
  <si>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</si>
  <si>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</si>
  <si>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</si>
  <si>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</si>
  <si>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</si>
  <si>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</si>
  <si>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</si>
  <si>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</si>
  <si>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</si>
  <si>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</si>
  <si>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</si>
  <si>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</si>
  <si>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</si>
  <si>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</si>
  <si>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</si>
  <si>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</si>
  <si>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</si>
  <si>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</si>
  <si>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</si>
  <si>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</si>
  <si>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</si>
  <si>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</si>
  <si>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</si>
  <si>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</si>
  <si>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</si>
  <si>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</si>
  <si>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</si>
  <si>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</si>
  <si>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</si>
  <si>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</si>
  <si>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</si>
  <si>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</si>
  <si>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</si>
  <si>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</si>
  <si>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</si>
  <si>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</si>
  <si>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</si>
  <si>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</si>
  <si>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</si>
  <si>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</si>
  <si>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</si>
  <si>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</si>
  <si>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</si>
  <si>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</si>
  <si>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</si>
  <si>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</si>
  <si>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</si>
  <si>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</si>
  <si>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</si>
  <si>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</si>
  <si>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</si>
  <si>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</si>
  <si>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</si>
  <si>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</si>
  <si>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</si>
  <si>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</si>
  <si>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</si>
  <si>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</si>
  <si>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</si>
  <si>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</si>
  <si>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</si>
  <si>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</si>
  <si>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</si>
  <si>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</si>
  <si>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</si>
  <si>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</si>
  <si>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</si>
  <si>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</si>
  <si>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</si>
  <si>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</si>
  <si>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</si>
  <si>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</si>
  <si>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</si>
  <si>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</si>
  <si>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</si>
  <si>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</si>
  <si>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</si>
  <si>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</si>
  <si>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</si>
  <si>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</si>
  <si>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</si>
  <si>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</si>
  <si>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</si>
  <si>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</si>
  <si>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</si>
  <si>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</si>
  <si>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</si>
  <si>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</si>
  <si>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</si>
  <si>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</si>
  <si>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</si>
  <si>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</si>
  <si>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</si>
  <si>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</si>
  <si>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</si>
  <si>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</si>
  <si>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</si>
  <si>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</si>
  <si>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</si>
  <si>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</si>
  <si>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</si>
  <si>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</si>
  <si>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</si>
  <si>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</si>
  <si>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</si>
  <si>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</si>
  <si>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</si>
  <si>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</si>
  <si>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</si>
  <si>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</si>
  <si>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</si>
  <si>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</si>
  <si>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</si>
  <si>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</si>
  <si>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</si>
  <si>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</si>
  <si>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</si>
  <si>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</si>
  <si>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</si>
  <si>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</si>
  <si>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</si>
  <si>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</si>
  <si>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</si>
  <si>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</si>
  <si>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</si>
  <si>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</si>
  <si>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</si>
  <si>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</si>
  <si>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</si>
  <si>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</si>
  <si>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</si>
  <si>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</si>
  <si>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</si>
  <si>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</si>
  <si>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</si>
  <si>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</si>
  <si>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</si>
  <si>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</si>
  <si>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</si>
  <si>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</si>
  <si>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</si>
  <si>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</si>
  <si>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</si>
  <si>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</si>
  <si>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</si>
  <si>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</si>
  <si>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</si>
  <si>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</si>
  <si>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</si>
  <si>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</si>
  <si>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</si>
  <si>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</si>
  <si>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</si>
  <si>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</si>
  <si>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</si>
  <si>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</si>
  <si>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</si>
  <si>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</si>
  <si>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</si>
  <si>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</si>
  <si>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</si>
  <si>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</si>
  <si>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</si>
  <si>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</si>
  <si>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</si>
  <si>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</si>
  <si>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</si>
  <si>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</si>
  <si>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</si>
  <si>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</si>
  <si>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</si>
  <si>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</si>
  <si>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</si>
  <si>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</si>
  <si>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</si>
  <si>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</si>
  <si>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</si>
  <si>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</si>
  <si>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</si>
  <si>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</si>
  <si>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</si>
  <si>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</si>
  <si>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</si>
  <si>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</si>
  <si>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</si>
  <si>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</si>
  <si>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</si>
  <si>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</si>
  <si>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</si>
  <si>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</si>
  <si>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</si>
  <si>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</si>
  <si>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</si>
  <si>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</si>
  <si>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</si>
  <si>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</si>
  <si>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</si>
  <si>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</si>
  <si>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</si>
  <si>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</si>
  <si>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</si>
  <si>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</si>
  <si>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</si>
  <si>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</si>
  <si>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</si>
  <si>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</si>
  <si>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</si>
  <si>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</si>
  <si>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</si>
  <si>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</si>
  <si>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</si>
  <si>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</si>
  <si>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</si>
  <si>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</si>
  <si>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</si>
  <si>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</si>
  <si>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</si>
  <si>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</si>
  <si>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</si>
  <si>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</si>
  <si>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</si>
  <si>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</si>
  <si>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</si>
  <si>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</si>
  <si>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</si>
  <si>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</si>
  <si>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</si>
  <si>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</si>
  <si>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</si>
  <si>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</si>
  <si>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</si>
  <si>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</si>
  <si>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</si>
  <si>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</si>
  <si>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</si>
  <si>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</si>
  <si>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</si>
  <si>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</si>
  <si>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</si>
  <si>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</si>
  <si>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</si>
  <si>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</si>
  <si>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</si>
  <si>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</si>
  <si>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</si>
  <si>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</si>
  <si>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</si>
  <si>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</si>
  <si>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</si>
  <si>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</si>
  <si>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</si>
  <si>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</si>
  <si>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</si>
  <si>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</si>
  <si>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</si>
  <si>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</si>
  <si>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</si>
  <si>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</si>
  <si>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</si>
  <si>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</si>
  <si>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</si>
  <si>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</si>
  <si>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</si>
  <si>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</si>
  <si>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</si>
  <si>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</si>
  <si>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</si>
  <si>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</si>
  <si>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</si>
  <si>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</si>
  <si>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</si>
  <si>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</si>
  <si>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</si>
  <si>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</si>
  <si>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</si>
  <si>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</si>
  <si>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</si>
  <si>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</si>
  <si>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</si>
  <si>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</si>
  <si>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</si>
  <si>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</si>
  <si>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</si>
  <si>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</si>
  <si>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</si>
  <si>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</si>
  <si>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</si>
  <si>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</si>
  <si>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</si>
  <si>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</si>
  <si>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</si>
  <si>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</si>
  <si>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</si>
  <si>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</si>
  <si>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</si>
  <si>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</si>
  <si>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</si>
  <si>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</si>
  <si>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</si>
  <si>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</si>
  <si>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</si>
  <si>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</si>
  <si>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</si>
  <si>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</si>
  <si>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</si>
  <si>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</si>
  <si>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</si>
  <si>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</si>
  <si>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</si>
  <si>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</si>
  <si>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</si>
  <si>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</si>
  <si>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</si>
  <si>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</si>
  <si>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</si>
  <si>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</si>
  <si>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</si>
  <si>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</si>
  <si>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</si>
  <si>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</si>
  <si>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</si>
  <si>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</si>
  <si>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</si>
  <si>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</si>
  <si>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</si>
  <si>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</si>
  <si>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</si>
  <si>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</si>
  <si>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</si>
  <si>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</si>
  <si>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</si>
  <si>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</si>
  <si>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</si>
  <si>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</si>
  <si>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</si>
  <si>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</si>
  <si>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</si>
  <si>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</si>
  <si>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</si>
  <si>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</si>
  <si>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</si>
  <si>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</si>
  <si>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</si>
  <si>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</si>
  <si>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</si>
  <si>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</si>
  <si>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</si>
  <si>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</si>
  <si>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</si>
  <si>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</si>
  <si>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</si>
  <si>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</si>
  <si>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</si>
  <si>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</si>
  <si>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</si>
  <si>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</si>
  <si>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</si>
  <si>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</si>
  <si>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</si>
  <si>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</si>
  <si>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</si>
  <si>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</si>
  <si>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</si>
  <si>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</si>
  <si>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</si>
  <si>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</si>
  <si>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</si>
  <si>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</si>
  <si>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</si>
  <si>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</si>
  <si>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</si>
  <si>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</si>
  <si>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</si>
  <si>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</si>
  <si>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</si>
  <si>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</si>
  <si>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</si>
  <si>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</si>
  <si>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</si>
  <si>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</si>
  <si>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</si>
  <si>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</si>
  <si>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</si>
  <si>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</si>
  <si>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</si>
  <si>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</si>
  <si>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</si>
  <si>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</si>
  <si>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</si>
  <si>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</si>
  <si>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</si>
  <si>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</si>
  <si>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</si>
  <si>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</si>
  <si>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</si>
  <si>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</si>
  <si>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</si>
  <si>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</si>
  <si>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</si>
  <si>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</si>
  <si>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</si>
  <si>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</si>
  <si>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</si>
  <si>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</si>
  <si>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</si>
  <si>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</si>
  <si>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</si>
  <si>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</si>
  <si>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</si>
  <si>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</si>
  <si>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</si>
  <si>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</si>
  <si>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</si>
  <si>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</si>
  <si>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</si>
  <si>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</si>
  <si>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</si>
  <si>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</si>
  <si>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</si>
  <si>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</si>
  <si>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</si>
  <si>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</si>
  <si>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</si>
  <si>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</si>
  <si>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</si>
  <si>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</si>
  <si>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</si>
  <si>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</si>
  <si>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</si>
  <si>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</si>
  <si>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</si>
  <si>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</si>
  <si>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</si>
  <si>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</si>
  <si>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</si>
  <si>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</si>
  <si>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</si>
  <si>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</si>
  <si>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</si>
  <si>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</si>
  <si>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</si>
  <si>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</si>
  <si>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</si>
  <si>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</si>
  <si>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</si>
  <si>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</si>
  <si>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</si>
  <si>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</si>
  <si>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</si>
  <si>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</si>
  <si>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</si>
  <si>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</si>
  <si>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</si>
  <si>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</si>
  <si>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</si>
  <si>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</si>
  <si>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</si>
  <si>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</si>
  <si>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</si>
  <si>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</si>
  <si>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</si>
  <si>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</si>
  <si>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</si>
  <si>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</si>
  <si>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</si>
  <si>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</si>
  <si>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</si>
  <si>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</si>
  <si>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</si>
  <si>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</si>
  <si>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</si>
  <si>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</si>
  <si>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</si>
  <si>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</si>
  <si>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</si>
  <si>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</si>
  <si>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</si>
  <si>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</si>
  <si>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</si>
  <si>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</si>
  <si>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</si>
  <si>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</si>
  <si>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</si>
  <si>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</si>
  <si>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</si>
  <si>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</si>
  <si>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</si>
  <si>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</si>
  <si>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</si>
  <si>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</si>
  <si>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</si>
  <si>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</si>
  <si>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</si>
  <si>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</si>
  <si>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</si>
  <si>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</si>
  <si>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</si>
  <si>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</si>
  <si>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</si>
  <si>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</si>
  <si>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</si>
  <si>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</si>
  <si>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</si>
  <si>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</si>
  <si>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</si>
  <si>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</si>
  <si>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</si>
  <si>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</si>
  <si>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</si>
  <si>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</si>
  <si>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</si>
  <si>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</si>
  <si>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</si>
  <si>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</si>
  <si>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</si>
  <si>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</si>
  <si>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</si>
  <si>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</si>
  <si>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</si>
  <si>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</si>
  <si>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</si>
  <si>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</si>
  <si>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</si>
  <si>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</si>
  <si>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</si>
  <si>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</si>
  <si>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</si>
  <si>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</si>
  <si>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</si>
  <si>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</si>
  <si>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</si>
  <si>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</si>
  <si>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</si>
  <si>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</si>
  <si>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</si>
  <si>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</si>
  <si>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</si>
  <si>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</si>
  <si>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</si>
  <si>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</si>
  <si>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</si>
  <si>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</si>
  <si>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</si>
  <si>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</si>
  <si>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</si>
  <si>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</si>
  <si>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</si>
  <si>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</si>
  <si>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</si>
  <si>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</si>
  <si>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</si>
  <si>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</si>
  <si>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</si>
  <si>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</si>
  <si>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</si>
  <si>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</si>
  <si>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</si>
  <si>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</si>
  <si>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</si>
  <si>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</si>
  <si>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</si>
  <si>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</si>
  <si>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</si>
  <si>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</si>
  <si>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</si>
  <si>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</si>
  <si>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</si>
  <si>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</si>
  <si>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</si>
  <si>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</si>
  <si>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</si>
  <si>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</si>
  <si>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</si>
  <si>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</si>
  <si>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</si>
  <si>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</si>
  <si>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</si>
  <si>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</si>
  <si>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</si>
  <si>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</si>
  <si>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</si>
  <si>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</si>
  <si>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</si>
  <si>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</si>
  <si>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</si>
  <si>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</si>
  <si>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</si>
  <si>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</si>
  <si>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</si>
  <si>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</si>
  <si>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</si>
  <si>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</si>
  <si>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</si>
  <si>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</si>
  <si>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</si>
  <si>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</si>
  <si>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</si>
  <si>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</si>
  <si>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</si>
  <si>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</si>
  <si>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</si>
  <si>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</si>
  <si>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</si>
  <si>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</si>
  <si>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</si>
  <si>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</si>
  <si>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</si>
  <si>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</si>
  <si>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</si>
  <si>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</si>
  <si>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</si>
  <si>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</si>
  <si>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</si>
  <si>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</si>
  <si>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</si>
  <si>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</si>
  <si>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</si>
  <si>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</si>
  <si>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</si>
  <si>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</si>
  <si>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</si>
  <si>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</si>
  <si>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</si>
  <si>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</si>
  <si>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</si>
  <si>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</si>
  <si>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</si>
  <si>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</si>
  <si>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</si>
  <si>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</si>
  <si>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</si>
  <si>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</si>
  <si>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</si>
  <si>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</si>
  <si>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</si>
  <si>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</si>
  <si>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</si>
  <si>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</si>
  <si>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</si>
  <si>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</si>
  <si>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</si>
  <si>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</si>
  <si>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</si>
  <si>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</si>
  <si>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</si>
  <si>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</si>
  <si>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</si>
  <si>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</si>
  <si>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</si>
  <si>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</si>
  <si>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</si>
  <si>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</si>
  <si>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</si>
  <si>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</si>
  <si>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</si>
  <si>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</si>
  <si>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</si>
  <si>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</si>
  <si>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</si>
  <si>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</si>
  <si>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</si>
  <si>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</si>
  <si>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</si>
  <si>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</si>
  <si>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</si>
  <si>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</si>
  <si>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</si>
  <si>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</si>
  <si>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</si>
  <si>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</si>
  <si>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</si>
  <si>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</si>
  <si>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</si>
  <si>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</si>
  <si>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</si>
  <si>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</si>
  <si>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</si>
  <si>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</si>
  <si>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</si>
  <si>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</si>
  <si>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</si>
  <si>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</si>
  <si>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</si>
  <si>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</si>
  <si>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</si>
  <si>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</si>
  <si>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</si>
  <si>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</si>
  <si>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</si>
  <si>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</si>
  <si>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</si>
  <si>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</si>
  <si>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</si>
  <si>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</si>
  <si>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</si>
  <si>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</si>
  <si>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</si>
  <si>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</si>
  <si>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</si>
  <si>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</si>
  <si>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</si>
  <si>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</si>
  <si>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</si>
  <si>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</si>
  <si>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</si>
  <si>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</si>
  <si>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</si>
  <si>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</si>
  <si>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</si>
  <si>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</si>
  <si>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</si>
  <si>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</si>
  <si>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</si>
  <si>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</si>
  <si>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</si>
  <si>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</si>
  <si>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</si>
  <si>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</si>
  <si>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</si>
  <si>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</si>
  <si>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</si>
  <si>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</si>
  <si>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</si>
  <si>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</si>
  <si>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</si>
  <si>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</si>
  <si>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</si>
  <si>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</si>
  <si>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</si>
  <si>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</si>
  <si>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</si>
  <si>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</si>
  <si>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</si>
  <si>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</si>
  <si>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</si>
  <si>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</si>
  <si>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</si>
  <si>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</si>
  <si>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</si>
  <si>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</si>
  <si>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</si>
  <si>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</si>
  <si>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</si>
  <si>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</si>
  <si>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</si>
  <si>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</si>
  <si>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</si>
  <si>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</si>
  <si>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</si>
  <si>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</si>
  <si>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</si>
  <si>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</si>
  <si>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</si>
  <si>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</si>
  <si>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</si>
  <si>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</si>
  <si>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</si>
  <si>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</si>
  <si>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</si>
  <si>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</si>
  <si>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</si>
  <si>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</si>
  <si>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</si>
  <si>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</si>
  <si>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</si>
  <si>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</si>
  <si>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</si>
  <si>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</si>
  <si>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</si>
  <si>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</si>
  <si>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</si>
  <si>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</si>
  <si>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</si>
  <si>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</si>
  <si>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</si>
  <si>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</si>
  <si>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</si>
  <si>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</si>
  <si>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</si>
  <si>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</si>
  <si>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</si>
  <si>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</si>
  <si>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</si>
  <si>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</si>
  <si>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</si>
  <si>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</si>
  <si>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</si>
  <si>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</si>
  <si>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</si>
  <si>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</si>
  <si>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</si>
  <si>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</si>
  <si>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</si>
  <si>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</si>
  <si>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</si>
  <si>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</si>
  <si>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</si>
  <si>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</si>
  <si>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</si>
  <si>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</si>
  <si>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</si>
  <si>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</si>
  <si>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</si>
  <si>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</si>
  <si>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</si>
  <si>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</si>
  <si>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</si>
  <si>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</si>
  <si>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</si>
  <si>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</si>
  <si>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</si>
  <si>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</si>
  <si>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</si>
  <si>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</si>
  <si>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</si>
  <si>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</si>
  <si>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</si>
  <si>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</si>
  <si>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</si>
  <si>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</si>
  <si>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</si>
  <si>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</si>
  <si>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</si>
  <si>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</si>
  <si>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</si>
  <si>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</si>
  <si>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</si>
  <si>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</si>
  <si>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</si>
  <si>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</si>
  <si>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</si>
  <si>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</si>
  <si>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</si>
  <si>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</si>
  <si>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</si>
  <si>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</si>
  <si>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</si>
  <si>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</si>
  <si>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</si>
  <si>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</si>
  <si>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</si>
  <si>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</si>
  <si>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</si>
  <si>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</si>
  <si>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</si>
  <si>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</si>
  <si>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</si>
  <si>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</si>
  <si>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</si>
  <si>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</si>
  <si>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</si>
  <si>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</si>
  <si>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</si>
  <si>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</si>
  <si>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</si>
  <si>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</si>
  <si>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</si>
  <si>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</si>
  <si>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</si>
  <si>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</si>
  <si>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</si>
  <si>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</si>
  <si>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</si>
  <si>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</si>
  <si>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</si>
  <si>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</si>
  <si>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</si>
  <si>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</si>
  <si>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</si>
  <si>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</si>
  <si>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</si>
  <si>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</si>
  <si>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</si>
  <si>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</si>
  <si>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</si>
  <si>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</si>
  <si>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</si>
  <si>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</si>
  <si>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</si>
  <si>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</si>
  <si>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</si>
  <si>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</si>
  <si>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</si>
  <si>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</si>
  <si>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</si>
  <si>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</si>
  <si>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</si>
  <si>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</si>
  <si>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</si>
  <si>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</si>
  <si>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</si>
  <si>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</si>
  <si>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</si>
  <si>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</si>
  <si>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</si>
  <si>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</si>
  <si>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</si>
  <si>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</si>
  <si>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</si>
  <si>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</si>
  <si>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</si>
  <si>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</si>
  <si>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</si>
  <si>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</si>
  <si>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</si>
  <si>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</si>
  <si>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</si>
  <si>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</si>
  <si>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</si>
  <si>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</si>
  <si>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</si>
  <si>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</si>
  <si>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</si>
  <si>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</si>
  <si>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</si>
  <si>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</si>
  <si>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</si>
  <si>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</si>
  <si>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</si>
  <si>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</si>
  <si>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</si>
  <si>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</si>
  <si>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</si>
  <si>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</si>
  <si>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</si>
  <si>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</si>
  <si>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</si>
  <si>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</si>
  <si>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</si>
  <si>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</si>
  <si>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</si>
  <si>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</si>
  <si>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</si>
  <si>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</si>
  <si>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</si>
  <si>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</si>
  <si>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</si>
  <si>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</si>
  <si>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</si>
  <si>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</si>
  <si>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</si>
  <si>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</si>
  <si>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</si>
  <si>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</si>
  <si>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</si>
  <si>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</si>
  <si>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</si>
  <si>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</si>
  <si>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</si>
  <si>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</si>
  <si>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</si>
  <si>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</si>
  <si>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</si>
  <si>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</si>
  <si>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</si>
  <si>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</si>
  <si>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</si>
  <si>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</si>
  <si>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</si>
  <si>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</si>
  <si>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</si>
  <si>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</si>
  <si>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</si>
  <si>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</si>
  <si>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</si>
  <si>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</si>
  <si>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</si>
  <si>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</si>
  <si>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</si>
  <si>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</si>
  <si>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</si>
  <si>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</si>
  <si>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</si>
  <si>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</si>
  <si>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</si>
  <si>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</si>
  <si>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</si>
  <si>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</si>
  <si>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</si>
  <si>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</si>
  <si>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</si>
  <si>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</si>
  <si>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</si>
  <si>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</si>
  <si>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</si>
  <si>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</si>
  <si>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</si>
  <si>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</si>
  <si>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</si>
  <si>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</si>
  <si>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</si>
  <si>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</si>
  <si>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</si>
  <si>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</si>
  <si>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</si>
  <si>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</si>
  <si>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</si>
  <si>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</si>
  <si>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</si>
  <si>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</si>
  <si>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</si>
  <si>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</si>
  <si>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</si>
  <si>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</si>
  <si>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</si>
  <si>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</si>
  <si>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</si>
  <si>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</si>
  <si>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</si>
  <si>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</si>
  <si>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</si>
  <si>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</si>
  <si>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</si>
  <si>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</si>
  <si>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</si>
  <si>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</si>
  <si>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</si>
  <si>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</si>
  <si>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</si>
  <si>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</si>
  <si>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</si>
  <si>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</si>
  <si>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</si>
  <si>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</si>
  <si>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</si>
  <si>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</si>
  <si>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</si>
  <si>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</si>
  <si>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</si>
  <si>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</si>
  <si>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</si>
  <si>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</si>
  <si>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</si>
  <si>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</si>
  <si>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</si>
  <si>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</si>
  <si>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</si>
  <si>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</si>
  <si>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</si>
  <si>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</si>
  <si>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</si>
  <si>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</si>
  <si>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</si>
  <si>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</si>
  <si>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</si>
  <si>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</si>
  <si>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</si>
  <si>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</si>
  <si>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</si>
  <si>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</si>
  <si>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</si>
  <si>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</si>
  <si>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</si>
  <si>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</si>
  <si>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</si>
  <si>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</si>
  <si>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</si>
  <si>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</si>
  <si>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</si>
  <si>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</si>
  <si>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</si>
  <si>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</si>
  <si>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</si>
  <si>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</si>
  <si>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</si>
  <si>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</si>
  <si>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</si>
  <si>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</si>
  <si>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</si>
  <si>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</si>
  <si>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</si>
  <si>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</si>
  <si>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</si>
  <si>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</si>
  <si>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</si>
  <si>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</si>
  <si>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</si>
  <si>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</si>
  <si>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</si>
  <si>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</si>
  <si>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</si>
  <si>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</si>
  <si>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</si>
  <si>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</si>
  <si>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</si>
  <si>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</si>
  <si>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</si>
  <si>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</si>
  <si>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</si>
  <si>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</si>
  <si>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</si>
  <si>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</si>
  <si>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</si>
  <si>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</si>
  <si>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</si>
  <si>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</si>
  <si>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</si>
  <si>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</si>
  <si>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</si>
  <si>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</si>
  <si>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</si>
  <si>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</si>
  <si>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</si>
  <si>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</si>
  <si>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</si>
  <si>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</si>
  <si>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</si>
  <si>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</si>
  <si>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</si>
  <si>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</si>
  <si>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</si>
  <si>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</si>
  <si>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</si>
  <si>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</si>
  <si>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</si>
  <si>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</si>
  <si>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</si>
  <si>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</si>
  <si>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</si>
  <si>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</si>
  <si>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</si>
  <si>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</si>
  <si>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</si>
  <si>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</si>
  <si>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</si>
  <si>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</si>
  <si>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</si>
  <si>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</si>
  <si>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</si>
  <si>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</si>
  <si>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</si>
  <si>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</si>
  <si>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</si>
  <si>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</si>
  <si>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</si>
  <si>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</si>
  <si>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</si>
  <si>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</si>
  <si>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</si>
  <si>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</si>
  <si>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</si>
  <si>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</si>
  <si>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</si>
  <si>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</si>
  <si>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</si>
  <si>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</si>
  <si>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</si>
  <si>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</si>
  <si>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</si>
  <si>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</si>
  <si>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</si>
  <si>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</si>
  <si>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</si>
  <si>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</si>
  <si>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</si>
  <si>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</si>
  <si>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</si>
  <si>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</si>
  <si>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</si>
  <si>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</si>
  <si>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</si>
  <si>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</si>
  <si>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</si>
  <si>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</si>
  <si>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</si>
  <si>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</si>
  <si>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</si>
  <si>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</si>
  <si>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</si>
  <si>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</si>
  <si>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</si>
  <si>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</si>
  <si>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</si>
  <si>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</si>
  <si>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</si>
  <si>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</si>
  <si>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</si>
  <si>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</si>
  <si>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</si>
  <si>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</si>
  <si>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</si>
  <si>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</si>
  <si>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</si>
  <si>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</si>
  <si>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</si>
  <si>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</si>
  <si>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</si>
  <si>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</si>
  <si>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</si>
  <si>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</si>
  <si>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</si>
  <si>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</si>
  <si>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</si>
  <si>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</si>
  <si>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</si>
  <si>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</si>
  <si>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</si>
  <si>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</si>
  <si>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</si>
  <si>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</si>
  <si>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</si>
  <si>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</si>
  <si>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</si>
  <si>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</si>
  <si>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</si>
  <si>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</si>
  <si>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</si>
  <si>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</si>
  <si>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</si>
  <si>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</si>
  <si>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</si>
  <si>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</si>
  <si>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</si>
  <si>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</si>
  <si>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</si>
  <si>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</si>
  <si>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</si>
  <si>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</si>
  <si>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</si>
  <si>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</si>
  <si>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</si>
  <si>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</si>
  <si>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</si>
  <si>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</si>
  <si>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</si>
  <si>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</si>
  <si>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</si>
  <si>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</si>
  <si>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</si>
  <si>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</si>
  <si>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</si>
  <si>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</si>
  <si>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</si>
  <si>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</si>
  <si>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</si>
  <si>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</si>
  <si>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</si>
  <si>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</si>
  <si>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</si>
  <si>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</si>
  <si>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</si>
  <si>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</si>
  <si>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</si>
  <si>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</si>
  <si>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</si>
  <si>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</si>
  <si>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</si>
  <si>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</si>
  <si>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</si>
  <si>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</si>
  <si>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</si>
  <si>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</si>
  <si>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</si>
  <si>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</si>
  <si>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</si>
  <si>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</si>
  <si>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</si>
  <si>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</si>
  <si>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</si>
  <si>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</si>
  <si>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</si>
  <si>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</si>
  <si>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</si>
  <si>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</si>
  <si>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</si>
  <si>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</si>
  <si>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</si>
  <si>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</si>
  <si>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</si>
  <si>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</si>
  <si>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</si>
  <si>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</si>
  <si>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</si>
  <si>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</si>
  <si>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</si>
  <si>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</si>
  <si>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</si>
  <si>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</si>
  <si>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</si>
  <si>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</si>
  <si>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</si>
  <si>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</si>
  <si>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</si>
  <si>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</si>
  <si>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</si>
  <si>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</si>
  <si>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</si>
  <si>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</si>
  <si>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</si>
  <si>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</si>
  <si>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</si>
  <si>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</si>
  <si>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</si>
  <si>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</si>
  <si>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</si>
  <si>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</si>
  <si>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</si>
  <si>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</si>
  <si>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</si>
  <si>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</si>
  <si>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</si>
  <si>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</si>
  <si>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</si>
  <si>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</si>
  <si>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</si>
  <si>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</si>
  <si>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</si>
  <si>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</si>
  <si>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</si>
  <si>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</si>
  <si>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</si>
  <si>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</si>
  <si>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</si>
  <si>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</si>
  <si>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</si>
  <si>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</si>
  <si>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</si>
  <si>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</si>
  <si>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</si>
  <si>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</si>
  <si>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</si>
  <si>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</si>
  <si>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</si>
  <si>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</si>
  <si>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</si>
  <si>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</si>
  <si>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</si>
  <si>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</si>
  <si>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</si>
  <si>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</si>
  <si>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</si>
  <si>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</si>
  <si>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</si>
  <si>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</si>
  <si>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</si>
  <si>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</si>
  <si>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</si>
  <si>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</si>
  <si>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</si>
  <si>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</si>
  <si>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</si>
  <si>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</si>
  <si>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</si>
  <si>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</si>
  <si>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</si>
  <si>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</si>
  <si>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</si>
  <si>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</si>
  <si>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</si>
  <si>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</si>
  <si>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</si>
  <si>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</si>
  <si>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</si>
  <si>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</si>
  <si>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</si>
  <si>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</si>
  <si>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</si>
  <si>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</si>
  <si>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</si>
  <si>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</si>
  <si>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</si>
  <si>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</si>
  <si>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</si>
  <si>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</si>
  <si>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</si>
  <si>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</si>
  <si>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</si>
  <si>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</si>
  <si>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</si>
  <si>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</si>
  <si>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</si>
  <si>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</si>
  <si>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</si>
  <si>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</si>
  <si>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</si>
  <si>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</si>
  <si>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</si>
  <si>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</si>
  <si>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</si>
  <si>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</si>
  <si>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</si>
  <si>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</si>
  <si>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</si>
  <si>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</si>
  <si>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</si>
  <si>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</si>
  <si>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</si>
  <si>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</si>
  <si>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</si>
  <si>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</si>
  <si>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</si>
  <si>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</si>
  <si>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</si>
  <si>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</si>
  <si>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</si>
  <si>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</si>
  <si>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</si>
  <si>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</si>
  <si>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</si>
  <si>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</si>
  <si>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</si>
  <si>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</si>
  <si>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</si>
  <si>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</si>
  <si>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</si>
  <si>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</si>
  <si>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</si>
  <si>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</si>
  <si>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</si>
  <si>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</si>
  <si>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</si>
  <si>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</si>
  <si>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</si>
  <si>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</si>
  <si>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</si>
  <si>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</si>
  <si>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</si>
  <si>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</si>
  <si>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</si>
  <si>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</si>
  <si>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</si>
  <si>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</si>
  <si>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</si>
  <si>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</si>
  <si>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</si>
  <si>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</si>
  <si>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</si>
  <si>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</si>
  <si>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</si>
  <si>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</si>
  <si>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</si>
  <si>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</si>
  <si>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</si>
  <si>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</si>
  <si>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</si>
  <si>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</si>
  <si>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</si>
  <si>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</si>
  <si>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</si>
  <si>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</si>
  <si>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</si>
  <si>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</si>
  <si>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</si>
  <si>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</si>
  <si>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</si>
  <si>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</si>
  <si>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</si>
  <si>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</si>
  <si>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</si>
  <si>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</si>
  <si>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</si>
  <si>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</si>
  <si>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</si>
  <si>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</si>
  <si>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</si>
  <si>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</si>
  <si>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</si>
  <si>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</si>
  <si>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</si>
  <si>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</si>
  <si>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</si>
  <si>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</si>
  <si>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</si>
  <si>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</si>
  <si>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</si>
  <si>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</si>
  <si>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</si>
  <si>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</si>
  <si>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</si>
  <si>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</si>
  <si>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</si>
  <si>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</si>
  <si>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</si>
  <si>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</si>
  <si>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</si>
  <si>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</si>
  <si>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</si>
  <si>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</si>
  <si>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</si>
  <si>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</si>
  <si>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</si>
  <si>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</si>
  <si>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</si>
  <si>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</si>
  <si>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</si>
  <si>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</si>
  <si>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</si>
  <si>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</si>
  <si>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</si>
  <si>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</si>
  <si>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</si>
  <si>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</si>
  <si>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</si>
  <si>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</si>
  <si>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</si>
  <si>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</si>
  <si>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</si>
  <si>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</si>
  <si>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</si>
  <si>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</si>
  <si>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</si>
  <si>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</si>
  <si>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</si>
  <si>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</si>
  <si>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</si>
  <si>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</si>
  <si>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</si>
  <si>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</si>
  <si>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</si>
  <si>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</si>
  <si>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</si>
  <si>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</si>
  <si>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</si>
  <si>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</si>
  <si>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</si>
  <si>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</si>
  <si>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</si>
  <si>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</si>
  <si>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</si>
  <si>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</si>
  <si>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</si>
  <si>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</si>
  <si>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</si>
  <si>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</si>
  <si>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</si>
  <si>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</si>
  <si>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</si>
  <si>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</si>
  <si>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</si>
  <si>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</si>
  <si>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</si>
  <si>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</si>
  <si>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</si>
  <si>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</si>
  <si>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</si>
  <si>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</si>
  <si>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</si>
  <si>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</si>
  <si>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</si>
  <si>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</si>
  <si>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</si>
  <si>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</si>
  <si>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</si>
  <si>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</si>
  <si>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</si>
  <si>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</si>
  <si>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</si>
  <si>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</si>
  <si>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</si>
  <si>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</si>
  <si>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</si>
  <si>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</si>
  <si>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</si>
  <si>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</si>
  <si>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</si>
  <si>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</si>
  <si>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</si>
  <si>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</si>
  <si>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</si>
  <si>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</si>
  <si>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</si>
  <si>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</si>
  <si>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</si>
  <si>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</si>
  <si>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</si>
  <si>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</si>
  <si>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</si>
  <si>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</si>
  <si>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</si>
  <si>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</si>
  <si>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</si>
  <si>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</si>
  <si>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</si>
  <si>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</si>
  <si>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</si>
  <si>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</si>
  <si>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</si>
  <si>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</si>
  <si>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</si>
  <si>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</si>
  <si>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</si>
  <si>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</si>
  <si>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</si>
  <si>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</si>
  <si>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</si>
  <si>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</si>
  <si>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</si>
  <si>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</si>
  <si>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</si>
  <si>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</si>
  <si>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</si>
  <si>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</si>
  <si>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</si>
  <si>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</si>
  <si>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</si>
  <si>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</si>
  <si>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</si>
  <si>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</si>
  <si>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</si>
  <si>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</si>
  <si>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</si>
  <si>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</si>
  <si>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</si>
  <si>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</si>
  <si>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</si>
  <si>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</si>
  <si>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</si>
  <si>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</si>
  <si>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</si>
  <si>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</si>
  <si>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</si>
  <si>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</si>
  <si>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</si>
  <si>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</si>
  <si>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</si>
  <si>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</si>
  <si>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</si>
  <si>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</si>
  <si>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</si>
  <si>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</si>
  <si>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</si>
  <si>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</si>
  <si>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</si>
  <si>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</si>
  <si>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</si>
  <si>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</si>
  <si>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</si>
  <si>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</si>
  <si>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</si>
  <si>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</si>
  <si>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</si>
  <si>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</si>
  <si>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</si>
  <si>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</si>
  <si>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</si>
  <si>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</si>
  <si>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</si>
  <si>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</si>
  <si>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</si>
  <si>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</si>
  <si>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</si>
  <si>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</si>
  <si>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</si>
  <si>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</si>
  <si>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</si>
  <si>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</si>
  <si>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</si>
  <si>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</si>
  <si>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</si>
  <si>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</si>
  <si>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</si>
  <si>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</si>
  <si>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</si>
  <si>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</si>
  <si>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</si>
  <si>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</si>
  <si>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</si>
  <si>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</si>
  <si>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</si>
  <si>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</si>
  <si>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</si>
  <si>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</si>
  <si>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</si>
  <si>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</si>
  <si>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</si>
  <si>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</si>
  <si>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</si>
  <si>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</si>
  <si>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</si>
  <si>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</si>
  <si>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</si>
  <si>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</si>
  <si>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</si>
  <si>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</si>
  <si>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</si>
  <si>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</si>
  <si>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</si>
  <si>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</si>
  <si>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</si>
  <si>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</si>
  <si>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</si>
  <si>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</si>
  <si>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</si>
  <si>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</si>
  <si>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</si>
  <si>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</si>
  <si>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</si>
  <si>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</si>
  <si>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</si>
  <si>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</si>
  <si>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</si>
  <si>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</si>
  <si>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</si>
  <si>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</si>
  <si>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</si>
  <si>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</si>
  <si>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</si>
  <si>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</si>
  <si>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</si>
  <si>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</si>
  <si>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</si>
  <si>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</si>
  <si>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</si>
  <si>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</si>
  <si>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</si>
  <si>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</si>
  <si>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</si>
  <si>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</si>
  <si>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</si>
  <si>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</si>
  <si>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</si>
  <si>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</si>
  <si>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</si>
  <si>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</si>
  <si>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</si>
  <si>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</si>
  <si>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</si>
  <si>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</si>
  <si>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</si>
  <si>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</si>
  <si>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</si>
  <si>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</si>
  <si>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</si>
  <si>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</si>
  <si>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</si>
  <si>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</si>
  <si>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</si>
  <si>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</si>
  <si>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</si>
  <si>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</si>
  <si>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</si>
  <si>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</si>
  <si>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</si>
  <si>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</si>
  <si>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</si>
  <si>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</si>
  <si>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</si>
  <si>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</si>
  <si>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</si>
  <si>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</si>
  <si>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</si>
  <si>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</si>
  <si>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</si>
  <si>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</si>
  <si>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</si>
  <si>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</si>
  <si>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</si>
  <si>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</si>
  <si>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</si>
  <si>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</si>
  <si>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</si>
  <si>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</si>
  <si>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</si>
  <si>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</si>
  <si>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</si>
  <si>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</si>
  <si>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</si>
  <si>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</si>
  <si>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</si>
  <si>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</si>
  <si>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</si>
  <si>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</si>
  <si>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</si>
  <si>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</si>
  <si>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</si>
  <si>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</si>
  <si>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</si>
  <si>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</si>
  <si>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</si>
  <si>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</si>
  <si>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</si>
  <si>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</si>
  <si>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</si>
  <si>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</si>
  <si>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</si>
  <si>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</si>
  <si>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</si>
  <si>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</si>
  <si>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</si>
  <si>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</si>
  <si>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</si>
  <si>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</si>
  <si>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</si>
  <si>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</si>
  <si>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</si>
  <si>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</si>
  <si>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</si>
  <si>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</si>
  <si>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</si>
  <si>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</si>
  <si>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</si>
  <si>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</si>
  <si>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</si>
  <si>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</si>
  <si>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</si>
  <si>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</si>
  <si>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</si>
  <si>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</si>
  <si>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</si>
  <si>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</si>
  <si>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</si>
  <si>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</si>
  <si>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</si>
  <si>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</si>
  <si>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</si>
  <si>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</si>
  <si>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</si>
  <si>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</si>
  <si>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</si>
  <si>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</si>
  <si>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</si>
  <si>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</si>
  <si>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</si>
  <si>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</si>
  <si>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</si>
  <si>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</si>
  <si>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</si>
  <si>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</si>
  <si>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</si>
  <si>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</si>
  <si>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</si>
  <si>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</si>
  <si>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</si>
  <si>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</si>
  <si>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</si>
  <si>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</si>
  <si>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</si>
  <si>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</si>
  <si>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</si>
  <si>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</si>
  <si>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</si>
  <si>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</si>
  <si>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</si>
  <si>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</si>
  <si>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</si>
  <si>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</si>
  <si>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</si>
  <si>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</si>
  <si>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</si>
  <si>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</si>
  <si>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</si>
  <si>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</si>
  <si>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</si>
  <si>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</si>
  <si>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</si>
  <si>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</si>
  <si>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</si>
  <si>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</si>
  <si>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</si>
  <si>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</si>
  <si>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</si>
  <si>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</si>
  <si>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</si>
  <si>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</si>
  <si>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</si>
  <si>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</si>
  <si>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</si>
  <si>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</si>
  <si>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</si>
  <si>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</si>
  <si>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</si>
  <si>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</si>
  <si>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</si>
  <si>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</si>
  <si>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</si>
  <si>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</si>
  <si>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</si>
  <si>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</si>
  <si>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</si>
  <si>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</si>
  <si>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</si>
  <si>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</si>
  <si>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</si>
  <si>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</si>
  <si>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</si>
  <si>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</si>
  <si>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</si>
  <si>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</si>
  <si>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</si>
  <si>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</si>
  <si>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</si>
  <si>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</si>
  <si>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</si>
  <si>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</si>
  <si>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</si>
  <si>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</si>
  <si>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</si>
  <si>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</si>
  <si>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</si>
  <si>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</si>
  <si>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</si>
  <si>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</si>
  <si>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</si>
  <si>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</si>
  <si>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</si>
  <si>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</si>
  <si>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</si>
  <si>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</si>
  <si>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</si>
  <si>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</si>
  <si>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</si>
  <si>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</si>
  <si>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</si>
  <si>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</si>
  <si>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</si>
  <si>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</si>
  <si>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</si>
  <si>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</si>
  <si>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</si>
  <si>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</si>
  <si>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</si>
  <si>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</si>
  <si>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</si>
  <si>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</si>
  <si>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</si>
  <si>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</si>
  <si>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</si>
  <si>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</si>
  <si>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</si>
  <si>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</si>
  <si>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</si>
  <si>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</si>
  <si>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</si>
  <si>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</si>
  <si>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</si>
  <si>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</si>
  <si>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</si>
  <si>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</si>
  <si>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</si>
  <si>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</si>
  <si>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</si>
  <si>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</si>
  <si>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</si>
  <si>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</si>
  <si>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</si>
  <si>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</si>
  <si>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</si>
  <si>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</si>
  <si>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</si>
  <si>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</si>
  <si>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</si>
  <si>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</si>
  <si>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</si>
  <si>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</si>
  <si>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</si>
  <si>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</si>
  <si>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</si>
  <si>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</si>
  <si>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</si>
  <si>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</si>
  <si>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</si>
  <si>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</si>
  <si>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</si>
  <si>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</si>
  <si>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</si>
  <si>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</si>
  <si>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</si>
  <si>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</si>
  <si>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</si>
  <si>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</si>
  <si>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</si>
  <si>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</si>
  <si>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</si>
  <si>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</si>
  <si>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</si>
  <si>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</si>
  <si>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</si>
  <si>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</si>
  <si>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</si>
  <si>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</si>
  <si>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</si>
  <si>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</si>
  <si>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</si>
  <si>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</si>
  <si>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</si>
  <si>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</si>
  <si>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</si>
  <si>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</si>
  <si>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</si>
  <si>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</si>
  <si>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</si>
  <si>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</si>
  <si>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</si>
  <si>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</si>
  <si>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</si>
  <si>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</si>
  <si>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</si>
  <si>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</si>
  <si>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</si>
  <si>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</si>
  <si>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</si>
  <si>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</si>
  <si>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</si>
  <si>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</si>
  <si>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</si>
  <si>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</si>
  <si>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</si>
  <si>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</si>
  <si>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</si>
  <si>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</si>
  <si>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</si>
  <si>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</si>
  <si>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</si>
  <si>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</si>
  <si>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</si>
  <si>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</si>
  <si>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</si>
  <si>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</si>
  <si>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</si>
  <si>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</si>
  <si>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</si>
  <si>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</si>
  <si>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</si>
  <si>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</si>
  <si>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</si>
  <si>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</si>
  <si>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</si>
  <si>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</si>
  <si>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</si>
  <si>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</si>
  <si>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</si>
  <si>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</si>
  <si>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</si>
  <si>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</si>
  <si>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</si>
  <si>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</si>
  <si>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</si>
  <si>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</si>
  <si>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</si>
  <si>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</si>
  <si>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</si>
  <si>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</si>
  <si>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</si>
  <si>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</si>
  <si>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</si>
  <si>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</si>
  <si>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</si>
  <si>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</si>
  <si>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</si>
  <si>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</si>
  <si>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</si>
  <si>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</si>
  <si>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</si>
  <si>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</si>
  <si>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</si>
  <si>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</si>
  <si>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</si>
  <si>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</si>
  <si>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</si>
  <si>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</si>
  <si>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</si>
  <si>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</si>
  <si>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</si>
  <si>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</si>
  <si>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</si>
  <si>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</si>
  <si>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</si>
  <si>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</si>
  <si>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</si>
  <si>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</si>
  <si>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</si>
  <si>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</si>
  <si>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</si>
  <si>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</si>
  <si>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</si>
  <si>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</si>
  <si>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</si>
  <si>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</si>
  <si>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</si>
  <si>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</si>
  <si>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</si>
  <si>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</si>
  <si>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</si>
  <si>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</si>
  <si>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</si>
  <si>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</si>
  <si>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</si>
  <si>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</si>
  <si>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</si>
  <si>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</si>
  <si>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</si>
  <si>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</si>
  <si>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</si>
  <si>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</si>
  <si>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</si>
  <si>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</si>
  <si>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</si>
  <si>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</si>
  <si>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</si>
  <si>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</si>
  <si>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</si>
  <si>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</si>
  <si>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</si>
  <si>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</si>
  <si>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</si>
  <si>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</si>
  <si>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</si>
  <si>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</si>
  <si>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</si>
  <si>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</si>
  <si>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</si>
  <si>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</si>
  <si>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</si>
  <si>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</si>
  <si>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</si>
  <si>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</si>
  <si>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</si>
  <si>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</si>
  <si>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</si>
  <si>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</si>
  <si>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</si>
  <si>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</si>
  <si>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</si>
  <si>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</si>
  <si>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</si>
  <si>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</si>
  <si>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</si>
  <si>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</si>
  <si>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</si>
  <si>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</si>
  <si>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</si>
  <si>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</si>
  <si>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</si>
  <si>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</si>
  <si>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</si>
  <si>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</si>
  <si>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</si>
  <si>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</si>
  <si>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</si>
  <si>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</si>
  <si>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</si>
  <si>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</si>
  <si>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</si>
  <si>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</si>
  <si>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</si>
  <si>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</si>
  <si>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</si>
  <si>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</si>
  <si>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</si>
  <si>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</si>
  <si>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</si>
  <si>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</si>
  <si>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</si>
  <si>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</si>
  <si>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</si>
  <si>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</si>
  <si>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</si>
  <si>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</si>
  <si>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</si>
  <si>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</si>
  <si>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</si>
  <si>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</si>
  <si>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</si>
  <si>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</si>
  <si>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</si>
  <si>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</si>
  <si>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</si>
  <si>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</si>
  <si>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</si>
  <si>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</si>
  <si>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</si>
  <si>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</si>
  <si>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</si>
  <si>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</si>
  <si>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</si>
  <si>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</si>
  <si>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</si>
  <si>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</si>
  <si>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</si>
  <si>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</si>
  <si>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</si>
  <si>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</si>
  <si>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</si>
  <si>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</si>
  <si>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</si>
  <si>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</si>
  <si>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</si>
  <si>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</si>
  <si>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</si>
  <si>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</si>
  <si>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</si>
  <si>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</si>
  <si>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</si>
  <si>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</si>
  <si>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</si>
  <si>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</si>
  <si>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</si>
  <si>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</si>
  <si>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</si>
  <si>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</si>
  <si>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</si>
  <si>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</si>
  <si>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</si>
  <si>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</si>
  <si>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</si>
  <si>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</si>
  <si>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</si>
  <si>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</si>
  <si>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</si>
  <si>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</si>
  <si>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</si>
  <si>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</si>
  <si>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</si>
  <si>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</si>
  <si>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</si>
  <si>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</si>
  <si>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</si>
  <si>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</si>
  <si>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</si>
  <si>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</si>
  <si>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</si>
  <si>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</si>
  <si>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</si>
  <si>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</si>
  <si>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</si>
  <si>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</si>
  <si>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</si>
  <si>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</si>
  <si>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</si>
  <si>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</si>
  <si>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</si>
  <si>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</si>
  <si>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</si>
  <si>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</si>
  <si>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</si>
  <si>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</si>
  <si>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</si>
  <si>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</si>
  <si>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</si>
  <si>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</si>
  <si>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</si>
  <si>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</si>
  <si>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</si>
  <si>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</si>
  <si>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</si>
  <si>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</si>
  <si>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</si>
  <si>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</si>
  <si>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</si>
  <si>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</si>
  <si>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</si>
  <si>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</si>
  <si>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</si>
  <si>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</si>
  <si>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</si>
  <si>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</si>
  <si>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</si>
  <si>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</si>
  <si>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</si>
  <si>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</si>
  <si>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</si>
  <si>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</si>
  <si>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</si>
  <si>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</si>
  <si>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</si>
  <si>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</si>
  <si>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</si>
  <si>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</si>
  <si>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</si>
  <si>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</si>
  <si>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</si>
  <si>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</si>
  <si>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</si>
  <si>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</si>
  <si>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</si>
  <si>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</si>
  <si>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</si>
  <si>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</si>
  <si>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</si>
  <si>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</si>
  <si>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</si>
  <si>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</si>
  <si>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</si>
  <si>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</si>
  <si>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</si>
  <si>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</si>
  <si>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</si>
  <si>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</si>
  <si>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</si>
  <si>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</si>
  <si>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</si>
  <si>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</si>
  <si>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</si>
  <si>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</si>
  <si>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</si>
  <si>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</si>
  <si>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</si>
  <si>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</si>
  <si>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</si>
  <si>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</si>
  <si>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</si>
  <si>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</si>
  <si>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</si>
  <si>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</si>
  <si>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</si>
  <si>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</si>
  <si>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</si>
  <si>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</si>
  <si>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</si>
  <si>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</si>
  <si>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</si>
  <si>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</si>
  <si>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</si>
  <si>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</si>
  <si>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</si>
  <si>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</si>
  <si>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</si>
  <si>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</si>
  <si>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</si>
  <si>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</si>
  <si>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</si>
  <si>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</si>
  <si>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</si>
  <si>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</si>
  <si>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</si>
  <si>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</si>
  <si>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</si>
  <si>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</si>
  <si>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</si>
  <si>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</si>
  <si>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</si>
  <si>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</si>
  <si>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</si>
  <si>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</si>
  <si>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</si>
  <si>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</si>
  <si>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</si>
  <si>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</si>
  <si>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</si>
  <si>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</si>
  <si>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</si>
  <si>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</si>
  <si>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</si>
  <si>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</si>
  <si>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</si>
  <si>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</si>
  <si>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</si>
  <si>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</si>
  <si>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</si>
  <si>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</si>
  <si>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</si>
  <si>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</si>
  <si>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</si>
  <si>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</si>
  <si>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</si>
  <si>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</si>
  <si>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</si>
  <si>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</si>
  <si>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</si>
  <si>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</si>
  <si>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</si>
  <si>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</si>
  <si>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</si>
  <si>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</si>
  <si>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</si>
  <si>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</si>
  <si>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</si>
  <si>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</si>
  <si>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</si>
  <si>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</si>
  <si>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</si>
  <si>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</si>
  <si>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</si>
  <si>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</si>
  <si>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</si>
  <si>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</si>
  <si>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</si>
  <si>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</si>
  <si>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</si>
  <si>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</si>
  <si>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</si>
  <si>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</si>
  <si>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</si>
  <si>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</si>
  <si>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</si>
  <si>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</si>
  <si>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</si>
  <si>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</si>
  <si>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</si>
  <si>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</si>
  <si>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</si>
  <si>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</si>
  <si>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</si>
  <si>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</si>
  <si>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</si>
  <si>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</si>
  <si>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</si>
  <si>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</si>
  <si>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</si>
  <si>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</si>
  <si>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</si>
  <si>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</si>
  <si>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</si>
  <si>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</si>
  <si>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</si>
  <si>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</si>
  <si>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</si>
  <si>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</si>
  <si>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</si>
  <si>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</si>
  <si>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</si>
  <si>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</si>
  <si>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</si>
  <si>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</si>
  <si>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</si>
  <si>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</si>
  <si>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</si>
  <si>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</si>
  <si>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</si>
  <si>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</si>
  <si>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</si>
  <si>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</si>
  <si>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</si>
  <si>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</si>
  <si>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</si>
  <si>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</si>
  <si>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</si>
  <si>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</si>
  <si>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</si>
  <si>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</si>
  <si>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</si>
  <si>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</si>
  <si>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</si>
  <si>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</si>
  <si>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</si>
  <si>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</si>
  <si>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</si>
  <si>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</si>
  <si>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</si>
  <si>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</si>
  <si>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</si>
  <si>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</si>
  <si>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</si>
  <si>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</si>
  <si>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</si>
  <si>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</si>
  <si>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</si>
  <si>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</si>
  <si>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</si>
  <si>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</si>
  <si>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</si>
  <si>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</si>
  <si>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</si>
  <si>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</si>
  <si>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</si>
  <si>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</si>
  <si>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</si>
  <si>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</si>
  <si>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</si>
  <si>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</si>
  <si>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</si>
  <si>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</si>
  <si>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</si>
  <si>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</si>
  <si>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</si>
  <si>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</si>
  <si>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</si>
  <si>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</si>
  <si>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</si>
  <si>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</si>
  <si>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</si>
  <si>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</si>
  <si>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</si>
  <si>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</si>
  <si>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</si>
  <si>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</si>
  <si>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</si>
  <si>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</si>
  <si>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</si>
  <si>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</si>
  <si>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</si>
  <si>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</si>
  <si>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</si>
  <si>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</si>
  <si>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</si>
  <si>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</si>
  <si>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</si>
  <si>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</si>
  <si>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</si>
  <si>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</si>
  <si>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</si>
  <si>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</si>
  <si>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</si>
  <si>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</si>
  <si>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</si>
  <si>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</si>
  <si>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</si>
  <si>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</si>
  <si>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</si>
  <si>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</si>
  <si>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</si>
  <si>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</si>
  <si>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</si>
  <si>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</si>
  <si>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</si>
  <si>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</si>
  <si>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</si>
  <si>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</si>
  <si>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</si>
  <si>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</si>
  <si>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</si>
  <si>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</si>
  <si>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</si>
  <si>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</si>
  <si>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</si>
  <si>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</si>
  <si>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</si>
  <si>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</si>
  <si>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</si>
  <si>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</si>
  <si>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</si>
  <si>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</si>
  <si>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</si>
  <si>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</si>
  <si>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</si>
  <si>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</si>
  <si>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</si>
  <si>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</si>
  <si>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</si>
  <si>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</si>
  <si>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</si>
  <si>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</si>
  <si>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</si>
  <si>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</si>
  <si>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</si>
  <si>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</si>
  <si>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</si>
  <si>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</si>
  <si>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</si>
  <si>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</si>
  <si>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</si>
  <si>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</si>
  <si>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</si>
  <si>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</si>
  <si>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</si>
  <si>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</si>
  <si>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</si>
  <si>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</si>
  <si>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</si>
  <si>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</si>
  <si>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</si>
  <si>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</si>
  <si>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</si>
  <si>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</si>
  <si>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</si>
  <si>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</si>
  <si>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</si>
  <si>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</si>
  <si>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</si>
  <si>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</si>
  <si>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</si>
  <si>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</si>
  <si>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</si>
  <si>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</si>
  <si>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</si>
  <si>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</si>
  <si>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</si>
  <si>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</si>
  <si>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</si>
  <si>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</si>
  <si>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</si>
  <si>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</si>
  <si>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</si>
  <si>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</si>
  <si>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</si>
  <si>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</si>
  <si>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</si>
  <si>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</si>
  <si>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</si>
  <si>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</si>
  <si>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</si>
  <si>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</si>
  <si>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</si>
  <si>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</si>
  <si>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</si>
  <si>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</si>
  <si>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</si>
  <si>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</si>
  <si>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</si>
  <si>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</si>
  <si>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</si>
  <si>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</si>
  <si>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</si>
  <si>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</si>
  <si>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</si>
  <si>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</si>
  <si>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</si>
  <si>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</si>
  <si>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</si>
  <si>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</si>
  <si>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</si>
  <si>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</si>
  <si>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</si>
  <si>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</si>
  <si>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</si>
  <si>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</si>
  <si>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</si>
  <si>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</si>
  <si>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</si>
  <si>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</si>
  <si>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</si>
  <si>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</si>
  <si>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</si>
  <si>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</si>
  <si>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</si>
  <si>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</si>
  <si>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</si>
  <si>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</si>
  <si>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</si>
  <si>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</si>
  <si>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</si>
  <si>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</si>
  <si>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</si>
  <si>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</si>
  <si>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</si>
  <si>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</si>
  <si>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</si>
  <si>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</si>
  <si>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</si>
  <si>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</si>
  <si>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</si>
  <si>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</si>
  <si>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</si>
  <si>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</si>
  <si>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</si>
  <si>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</si>
  <si>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</si>
  <si>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</si>
  <si>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</si>
  <si>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</si>
  <si>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</si>
  <si>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</si>
  <si>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</si>
  <si>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</si>
  <si>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</si>
  <si>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</si>
  <si>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</si>
  <si>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</si>
  <si>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</si>
  <si>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</si>
  <si>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</si>
  <si>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</si>
  <si>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</si>
  <si>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</si>
  <si>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</si>
  <si>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</si>
  <si>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</si>
  <si>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</si>
  <si>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</si>
  <si>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</si>
  <si>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</si>
  <si>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</si>
  <si>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</si>
  <si>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</si>
  <si>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</si>
  <si>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</si>
  <si>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</si>
  <si>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</si>
  <si>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</si>
  <si>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</si>
  <si>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</si>
  <si>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</si>
  <si>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</si>
  <si>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</si>
  <si>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</si>
  <si>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</si>
  <si>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</si>
  <si>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</si>
  <si>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</si>
  <si>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</si>
  <si>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</si>
  <si>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</si>
  <si>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</si>
  <si>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</si>
  <si>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</si>
  <si>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</si>
  <si>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</si>
  <si>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</si>
  <si>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</si>
  <si>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</si>
  <si>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</si>
  <si>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</si>
  <si>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</si>
  <si>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</si>
  <si>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</si>
  <si>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</si>
  <si>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</si>
  <si>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</si>
  <si>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</si>
  <si>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</si>
  <si>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</si>
  <si>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</si>
  <si>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</si>
  <si>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</si>
  <si>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</si>
  <si>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</si>
  <si>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</si>
  <si>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</si>
  <si>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</si>
  <si>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</si>
  <si>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</si>
  <si>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</si>
  <si>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</si>
  <si>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</si>
  <si>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</si>
  <si>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</si>
  <si>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</si>
  <si>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</si>
  <si>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</si>
  <si>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</si>
  <si>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</si>
  <si>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</si>
  <si>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</si>
  <si>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</si>
  <si>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</si>
  <si>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</si>
  <si>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</si>
  <si>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</si>
  <si>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</si>
  <si>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</si>
  <si>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</si>
  <si>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</si>
  <si>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</si>
  <si>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</si>
  <si>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</si>
  <si>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</si>
  <si>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</si>
  <si>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</si>
  <si>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</si>
  <si>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</si>
  <si>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</si>
  <si>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</si>
  <si>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</si>
  <si>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</si>
  <si>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</si>
  <si>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</si>
  <si>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</si>
  <si>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</si>
  <si>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</si>
  <si>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</si>
  <si>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</si>
  <si>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</si>
  <si>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</si>
  <si>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</si>
  <si>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</si>
  <si>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</si>
  <si>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</si>
  <si>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</si>
  <si>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</si>
  <si>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</si>
  <si>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</si>
  <si>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</si>
  <si>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</si>
  <si>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</si>
  <si>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</si>
  <si>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</si>
  <si>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</si>
  <si>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</si>
  <si>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</si>
  <si>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</si>
  <si>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</si>
  <si>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</si>
  <si>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</si>
  <si>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</si>
  <si>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</si>
  <si>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</si>
  <si>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</si>
  <si>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</si>
  <si>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</si>
  <si>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</si>
  <si>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</si>
  <si>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</si>
  <si>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</si>
  <si>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</si>
  <si>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</si>
  <si>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</si>
  <si>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</si>
  <si>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</si>
  <si>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</si>
  <si>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</si>
  <si>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</si>
  <si>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</si>
  <si>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</si>
  <si>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</si>
  <si>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</si>
  <si>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</si>
  <si>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</si>
  <si>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</si>
  <si>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</si>
  <si>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</si>
  <si>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</si>
  <si>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</si>
  <si>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</si>
  <si>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</si>
  <si>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</si>
  <si>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</si>
  <si>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</si>
  <si>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</si>
  <si>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</si>
  <si>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</si>
  <si>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</si>
  <si>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</si>
  <si>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</si>
  <si>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</si>
  <si>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</si>
  <si>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</si>
  <si>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</si>
  <si>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</si>
  <si>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</si>
  <si>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</si>
  <si>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</si>
  <si>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</si>
  <si>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</si>
  <si>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</si>
  <si>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</si>
  <si>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</si>
  <si>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</si>
  <si>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</si>
  <si>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</si>
  <si>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</si>
  <si>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</si>
  <si>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</si>
  <si>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</si>
  <si>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</si>
  <si>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</si>
  <si>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</si>
  <si>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</si>
  <si>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</si>
  <si>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</si>
  <si>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</si>
  <si>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</si>
  <si>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</si>
  <si>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</si>
  <si>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</si>
  <si>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</si>
  <si>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</si>
  <si>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</si>
  <si>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</si>
  <si>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</si>
  <si>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</si>
  <si>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</si>
  <si>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</si>
  <si>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</si>
  <si>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</si>
  <si>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</si>
  <si>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</si>
  <si>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</si>
  <si>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</si>
  <si>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</si>
  <si>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</si>
  <si>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</si>
  <si>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</si>
  <si>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</si>
  <si>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</si>
  <si>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</si>
  <si>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</si>
  <si>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</si>
  <si>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</si>
  <si>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</si>
  <si>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</si>
  <si>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</si>
  <si>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</si>
  <si>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</si>
  <si>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</si>
  <si>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</si>
  <si>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</si>
  <si>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</si>
  <si>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</si>
  <si>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</si>
  <si>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</si>
  <si>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</si>
  <si>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</si>
  <si>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</si>
  <si>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</si>
  <si>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</si>
  <si>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</si>
  <si>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</si>
  <si>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</si>
  <si>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</si>
  <si>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</si>
  <si>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</si>
  <si>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</si>
  <si>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</si>
  <si>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</si>
  <si>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</si>
  <si>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</si>
  <si>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</si>
  <si>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</si>
  <si>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</si>
  <si>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</si>
  <si>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</si>
  <si>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</si>
  <si>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</si>
  <si>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</si>
  <si>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</si>
  <si>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</si>
  <si>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</si>
  <si>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</si>
  <si>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</si>
  <si>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</si>
  <si>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</si>
  <si>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</si>
  <si>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</si>
  <si>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</si>
  <si>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</si>
  <si>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</si>
  <si>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</si>
  <si>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</si>
  <si>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</si>
  <si>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</si>
  <si>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</si>
  <si>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</si>
  <si>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</si>
  <si>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</si>
  <si>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</si>
  <si>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</si>
  <si>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</si>
  <si>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</si>
  <si>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</si>
  <si>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</si>
  <si>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</si>
  <si>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</si>
  <si>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</si>
  <si>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</si>
  <si>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</si>
  <si>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</si>
  <si>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</si>
  <si>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</si>
  <si>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</si>
  <si>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</si>
  <si>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</si>
  <si>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</si>
  <si>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</si>
  <si>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</si>
  <si>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</si>
  <si>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</si>
  <si>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</si>
  <si>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</si>
  <si>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</si>
  <si>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</si>
  <si>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</si>
  <si>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</si>
  <si>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</si>
  <si>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</si>
  <si>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</si>
  <si>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</si>
  <si>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</si>
  <si>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</si>
  <si>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</si>
  <si>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</si>
  <si>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</si>
  <si>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</si>
  <si>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</si>
  <si>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</si>
  <si>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</si>
  <si>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</si>
  <si>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</si>
  <si>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</si>
  <si>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</si>
  <si>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</si>
  <si>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</si>
  <si>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</si>
  <si>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</si>
  <si>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</si>
  <si>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</si>
  <si>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</si>
  <si>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</si>
  <si>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</si>
  <si>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</si>
  <si>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</si>
  <si>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</si>
  <si>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</si>
  <si>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</si>
  <si>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</si>
  <si>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</si>
  <si>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</si>
  <si>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</si>
  <si>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</si>
  <si>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</si>
  <si>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</si>
  <si>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</si>
  <si>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</si>
  <si>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</si>
  <si>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</si>
  <si>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</si>
  <si>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</si>
  <si>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</si>
  <si>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</si>
  <si>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</si>
  <si>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</si>
  <si>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</si>
  <si>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</si>
  <si>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</si>
  <si>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</si>
  <si>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</si>
  <si>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</si>
  <si>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</si>
  <si>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</si>
  <si>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</si>
  <si>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</si>
  <si>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</si>
  <si>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</si>
  <si>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</si>
  <si>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</si>
  <si>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</si>
  <si>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</si>
  <si>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</si>
  <si>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</si>
  <si>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</si>
  <si>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</si>
  <si>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</si>
  <si>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</si>
  <si>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</si>
  <si>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</si>
  <si>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</si>
  <si>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</si>
  <si>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</si>
  <si>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</si>
  <si>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</si>
  <si>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</si>
  <si>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</si>
  <si>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</si>
  <si>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</si>
  <si>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</si>
  <si>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</si>
  <si>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</si>
  <si>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</si>
  <si>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</si>
  <si>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</si>
  <si>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</si>
  <si>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</si>
  <si>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</si>
  <si>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</si>
  <si>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</si>
  <si>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</si>
  <si>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</si>
  <si>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</si>
  <si>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</si>
  <si>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</si>
  <si>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</si>
  <si>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</si>
  <si>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</si>
  <si>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</si>
  <si>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</si>
  <si>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</si>
  <si>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</si>
  <si>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</si>
  <si>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</si>
  <si>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</si>
  <si>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</si>
  <si>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</si>
  <si>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</si>
  <si>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</si>
  <si>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</si>
  <si>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</si>
  <si>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</si>
  <si>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</si>
  <si>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</si>
  <si>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</si>
  <si>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</si>
  <si>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</si>
  <si>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</si>
  <si>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</si>
  <si>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</si>
  <si>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</si>
  <si>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</si>
  <si>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</si>
  <si>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</si>
  <si>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</si>
  <si>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</si>
  <si>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</si>
  <si>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</si>
  <si>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</si>
  <si>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</si>
  <si>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</si>
  <si>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</si>
  <si>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</si>
  <si>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</si>
  <si>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</si>
  <si>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</si>
  <si>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</si>
  <si>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</si>
  <si>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</si>
  <si>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</si>
  <si>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</si>
  <si>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</si>
  <si>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</si>
  <si>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</si>
  <si>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</si>
  <si>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</si>
  <si>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</si>
  <si>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</si>
  <si>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</si>
  <si>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</si>
  <si>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</si>
  <si>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</si>
  <si>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</si>
  <si>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</si>
  <si>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</si>
  <si>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</si>
  <si>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</si>
  <si>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</si>
  <si>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</si>
  <si>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</si>
  <si>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</si>
  <si>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</si>
  <si>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</si>
  <si>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</si>
  <si>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</si>
  <si>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</si>
  <si>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</si>
  <si>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</si>
  <si>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</si>
  <si>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</si>
  <si>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</si>
  <si>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</si>
  <si>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</si>
  <si>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</si>
  <si>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</si>
  <si>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</si>
  <si>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</si>
  <si>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</si>
  <si>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</si>
  <si>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</si>
  <si>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</si>
  <si>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</si>
  <si>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</si>
  <si>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</si>
  <si>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</si>
  <si>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</si>
  <si>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</si>
  <si>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</si>
  <si>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</si>
  <si>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</si>
  <si>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</si>
  <si>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</si>
  <si>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</si>
  <si>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</si>
  <si>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</si>
  <si>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</si>
  <si>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</si>
  <si>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</si>
  <si>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</si>
  <si>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</si>
  <si>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</si>
  <si>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</si>
  <si>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</si>
  <si>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</si>
  <si>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</si>
  <si>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</si>
  <si>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</si>
  <si>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</si>
  <si>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</si>
  <si>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</si>
  <si>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</si>
  <si>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</si>
  <si>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</si>
  <si>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</si>
  <si>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</si>
  <si>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</si>
  <si>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</si>
  <si>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</si>
  <si>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</si>
  <si>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</si>
  <si>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</si>
  <si>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</si>
  <si>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</si>
  <si>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</si>
  <si>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</si>
  <si>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</si>
  <si>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</si>
  <si>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</si>
  <si>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</si>
  <si>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</si>
  <si>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</si>
  <si>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</si>
  <si>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</si>
  <si>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</si>
  <si>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</si>
  <si>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</si>
  <si>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</si>
  <si>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</si>
  <si>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</si>
  <si>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</si>
  <si>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</si>
  <si>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</si>
  <si>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</si>
  <si>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</si>
  <si>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</si>
  <si>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</si>
  <si>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</si>
  <si>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</si>
  <si>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</si>
  <si>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</si>
  <si>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</si>
  <si>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</si>
  <si>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</si>
  <si>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</si>
  <si>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</si>
  <si>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</si>
  <si>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</si>
  <si>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</si>
  <si>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</si>
  <si>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</si>
  <si>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</si>
  <si>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</si>
  <si>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</si>
  <si>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</si>
  <si>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</si>
  <si>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</si>
  <si>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</si>
  <si>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</si>
  <si>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</si>
  <si>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</si>
  <si>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</si>
  <si>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</si>
  <si>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</si>
  <si>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</si>
  <si>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</si>
  <si>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</si>
  <si>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</si>
  <si>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</si>
  <si>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</si>
  <si>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</si>
  <si>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</si>
  <si>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</si>
  <si>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</si>
  <si>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</si>
  <si>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</si>
  <si>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</si>
  <si>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</si>
  <si>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</si>
  <si>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</si>
  <si>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</si>
  <si>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</si>
  <si>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</si>
  <si>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</si>
  <si>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</si>
  <si>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</si>
  <si>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</si>
  <si>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</si>
  <si>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</si>
  <si>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</si>
  <si>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</si>
  <si>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</si>
  <si>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</si>
  <si>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</si>
  <si>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</si>
  <si>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</si>
  <si>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</si>
  <si>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</si>
  <si>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</si>
  <si>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</si>
  <si>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</si>
  <si>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</si>
  <si>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</si>
  <si>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</si>
  <si>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</si>
  <si>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</si>
  <si>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</si>
  <si>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</si>
  <si>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</si>
  <si>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</si>
  <si>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</si>
  <si>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</si>
  <si>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</si>
  <si>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</si>
  <si>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</si>
  <si>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</si>
  <si>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</si>
  <si>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</si>
  <si>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</si>
  <si>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</si>
  <si>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</si>
  <si>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</si>
  <si>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</si>
  <si>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</si>
  <si>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</si>
  <si>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</si>
  <si>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</si>
  <si>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</si>
  <si>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</si>
  <si>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</si>
  <si>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</si>
  <si>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</si>
  <si>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</si>
  <si>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</si>
  <si>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</si>
  <si>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</si>
  <si>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</si>
  <si>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</si>
  <si>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</si>
  <si>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</si>
  <si>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</si>
  <si>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</si>
  <si>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</si>
  <si>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</si>
  <si>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</si>
  <si>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</si>
  <si>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</si>
  <si>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</si>
  <si>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</si>
  <si>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</si>
  <si>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</si>
  <si>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</si>
  <si>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</si>
  <si>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</si>
  <si>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</si>
  <si>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</si>
  <si>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</si>
  <si>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</si>
  <si>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</si>
  <si>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</si>
  <si>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</si>
  <si>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</si>
  <si>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</si>
  <si>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</si>
  <si>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</si>
  <si>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</si>
  <si>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</si>
  <si>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</si>
  <si>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</si>
  <si>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</si>
  <si>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</si>
  <si>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</si>
  <si>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</si>
  <si>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</si>
  <si>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</si>
  <si>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</si>
  <si>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</si>
  <si>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</si>
  <si>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</si>
  <si>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</si>
  <si>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</si>
  <si>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</si>
  <si>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</si>
  <si>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</si>
  <si>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</si>
  <si>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</si>
  <si>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</si>
  <si>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</si>
  <si>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</si>
  <si>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</si>
  <si>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</si>
  <si>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</si>
  <si>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</si>
  <si>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</si>
  <si>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</si>
  <si>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</si>
  <si>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</si>
  <si>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</si>
  <si>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</si>
  <si>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</si>
  <si>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</si>
  <si>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</si>
  <si>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</si>
  <si>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</si>
  <si>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</si>
  <si>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</si>
  <si>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</si>
  <si>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</si>
  <si>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</si>
  <si>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</si>
  <si>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</si>
  <si>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</si>
  <si>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</si>
  <si>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</si>
  <si>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</si>
  <si>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</si>
  <si>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</si>
  <si>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</si>
  <si>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</si>
  <si>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</si>
  <si>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</si>
  <si>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</si>
  <si>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</si>
  <si>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</si>
  <si>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</si>
  <si>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</si>
  <si>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</si>
  <si>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</si>
  <si>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</si>
  <si>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</si>
  <si>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</si>
  <si>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</si>
  <si>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</si>
  <si>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</si>
  <si>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</si>
  <si>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</si>
  <si>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</si>
  <si>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</si>
  <si>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</si>
  <si>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</si>
  <si>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</si>
  <si>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</si>
  <si>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</si>
  <si>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</si>
  <si>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</si>
  <si>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</si>
  <si>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</si>
  <si>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</si>
  <si>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</si>
  <si>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</si>
  <si>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</si>
  <si>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</si>
  <si>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</si>
  <si>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</si>
  <si>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</si>
  <si>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</si>
  <si>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</si>
  <si>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</si>
  <si>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</si>
  <si>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</si>
  <si>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</si>
  <si>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</si>
  <si>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</si>
  <si>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</si>
  <si>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</si>
  <si>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</si>
  <si>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</si>
  <si>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</si>
  <si>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</si>
  <si>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</si>
  <si>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</si>
  <si>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</si>
  <si>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</si>
  <si>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</si>
  <si>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</si>
  <si>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</si>
  <si>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</si>
  <si>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</si>
  <si>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</si>
  <si>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</si>
  <si>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</si>
  <si>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</si>
  <si>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</si>
  <si>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</si>
  <si>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</si>
  <si>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</si>
  <si>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</si>
  <si>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</si>
  <si>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</si>
  <si>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</si>
  <si>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</si>
  <si>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</si>
  <si>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</si>
  <si>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</si>
  <si>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</si>
  <si>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</si>
  <si>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</si>
  <si>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</si>
  <si>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</si>
  <si>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</si>
  <si>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</si>
  <si>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</si>
  <si>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</si>
  <si>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</si>
  <si>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</si>
  <si>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</si>
  <si>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</si>
  <si>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</si>
  <si>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</si>
  <si>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</si>
  <si>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</si>
  <si>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</si>
  <si>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</si>
  <si>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</si>
  <si>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</si>
  <si>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</si>
  <si>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</si>
  <si>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</si>
  <si>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</si>
  <si>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</si>
  <si>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</si>
  <si>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</si>
  <si>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</si>
  <si>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</si>
  <si>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</si>
  <si>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</si>
  <si>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</si>
  <si>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</si>
  <si>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</si>
  <si>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</si>
  <si>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</si>
  <si>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</si>
  <si>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</si>
  <si>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</si>
  <si>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</si>
  <si>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</si>
  <si>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</si>
  <si>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</si>
  <si>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</si>
  <si>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</si>
  <si>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</si>
  <si>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</si>
  <si>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</si>
  <si>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</si>
  <si>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</si>
  <si>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</si>
  <si>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</si>
  <si>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</si>
  <si>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</si>
  <si>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</si>
  <si>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</si>
  <si>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</si>
  <si>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</si>
  <si>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</si>
  <si>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</si>
  <si>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</si>
  <si>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</si>
  <si>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</si>
  <si>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</si>
  <si>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</si>
  <si>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</si>
  <si>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</si>
  <si>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</si>
  <si>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</si>
  <si>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</si>
  <si>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</si>
  <si>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</si>
  <si>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</si>
  <si>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</si>
  <si>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</si>
  <si>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</si>
  <si>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</si>
  <si>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</si>
  <si>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</si>
  <si>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</si>
  <si>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</si>
  <si>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</si>
  <si>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</si>
  <si>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</si>
  <si>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</si>
  <si>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</si>
  <si>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</si>
  <si>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</si>
  <si>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</si>
  <si>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</si>
  <si>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</si>
  <si>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</si>
  <si>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</si>
  <si>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</si>
  <si>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</si>
  <si>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</si>
  <si>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</si>
  <si>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</si>
  <si>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</si>
  <si>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</si>
  <si>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</si>
  <si>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</si>
  <si>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</si>
  <si>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</si>
  <si>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</si>
  <si>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</si>
  <si>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</si>
  <si>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</si>
  <si>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</si>
  <si>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</si>
  <si>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</si>
  <si>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</si>
  <si>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</si>
  <si>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</si>
  <si>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</si>
  <si>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</si>
  <si>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</si>
  <si>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</si>
  <si>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</si>
  <si>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</si>
  <si>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</si>
  <si>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</si>
  <si>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</si>
  <si>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</si>
  <si>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</si>
  <si>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</si>
  <si>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</si>
  <si>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</si>
  <si>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</si>
  <si>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</si>
  <si>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</si>
  <si>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</si>
  <si>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</si>
  <si>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</si>
  <si>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</si>
  <si>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</si>
  <si>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</si>
  <si>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</si>
  <si>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</si>
  <si>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</si>
  <si>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</si>
  <si>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</si>
  <si>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</si>
  <si>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</si>
  <si>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</si>
  <si>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</si>
  <si>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</si>
  <si>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</si>
  <si>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</si>
  <si>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</si>
  <si>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</si>
  <si>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</si>
  <si>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</si>
  <si>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</si>
  <si>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</si>
  <si>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</si>
  <si>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</si>
  <si>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</si>
  <si>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</si>
  <si>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</si>
  <si>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</si>
  <si>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</si>
  <si>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</si>
  <si>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</si>
  <si>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</si>
  <si>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</si>
  <si>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</si>
  <si>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</si>
  <si>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</si>
  <si>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</si>
  <si>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</si>
  <si>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</si>
  <si>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</si>
  <si>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</si>
  <si>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</si>
  <si>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</si>
  <si>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</si>
  <si>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</si>
  <si>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</si>
  <si>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</si>
  <si>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</si>
  <si>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</si>
  <si>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</si>
  <si>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</si>
  <si>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</si>
  <si>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</si>
  <si>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</si>
  <si>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</si>
  <si>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</si>
  <si>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</si>
  <si>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</si>
  <si>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</si>
  <si>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</si>
  <si>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</si>
  <si>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</si>
  <si>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</si>
  <si>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</si>
  <si>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</si>
  <si>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</si>
  <si>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</si>
  <si>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</si>
  <si>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</si>
  <si>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</si>
  <si>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</si>
  <si>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</si>
  <si>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</si>
  <si>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</si>
  <si>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</si>
  <si>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</si>
  <si>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</si>
  <si>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</si>
  <si>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</si>
  <si>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</si>
  <si>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</si>
  <si>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</si>
  <si>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</si>
  <si>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</si>
  <si>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</si>
  <si>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</si>
  <si>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</si>
  <si>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</si>
  <si>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</si>
  <si>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</si>
  <si>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</si>
  <si>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</si>
  <si>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</si>
  <si>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</si>
  <si>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</si>
  <si>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</si>
  <si>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</si>
  <si>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</si>
  <si>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</si>
  <si>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</si>
  <si>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</si>
  <si>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</si>
  <si>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</si>
  <si>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</si>
  <si>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</si>
  <si>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</si>
  <si>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</si>
  <si>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</si>
  <si>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</si>
  <si>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</si>
  <si>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</si>
  <si>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</si>
  <si>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</si>
  <si>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</si>
  <si>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</si>
  <si>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</si>
  <si>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</si>
  <si>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</si>
  <si>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</si>
  <si>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</si>
  <si>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</si>
  <si>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</si>
  <si>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</si>
  <si>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</si>
  <si>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</si>
  <si>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</si>
  <si>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</si>
  <si>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</si>
  <si>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</si>
  <si>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</si>
  <si>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</si>
  <si>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</si>
  <si>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</si>
  <si>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</si>
  <si>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</si>
  <si>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</si>
  <si>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</si>
  <si>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</si>
  <si>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</si>
  <si>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</si>
  <si>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</si>
  <si>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</si>
  <si>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</si>
  <si>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</si>
  <si>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</si>
  <si>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</si>
  <si>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</si>
  <si>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</si>
  <si>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</si>
  <si>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</si>
  <si>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</si>
  <si>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</si>
  <si>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</si>
  <si>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</si>
  <si>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</si>
  <si>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</si>
  <si>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</si>
  <si>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</si>
  <si>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</si>
  <si>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</si>
  <si>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</si>
  <si>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</si>
  <si>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</si>
  <si>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</si>
  <si>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</si>
  <si>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</si>
  <si>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</si>
  <si>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</si>
  <si>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</si>
  <si>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</si>
  <si>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</si>
  <si>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</si>
  <si>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</si>
  <si>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</si>
  <si>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</si>
  <si>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</si>
  <si>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</si>
  <si>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</si>
  <si>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</si>
  <si>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</si>
  <si>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</si>
  <si>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</si>
  <si>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</si>
  <si>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</si>
  <si>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</si>
  <si>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</si>
  <si>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</si>
  <si>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</si>
  <si>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</si>
  <si>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</si>
  <si>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</si>
  <si>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</si>
  <si>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</si>
  <si>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</si>
  <si>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</si>
  <si>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</si>
  <si>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</si>
  <si>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</si>
  <si>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</si>
  <si>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</si>
  <si>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</si>
  <si>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</si>
  <si>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</si>
  <si>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</si>
  <si>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</si>
  <si>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</si>
  <si>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</si>
  <si>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</si>
  <si>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</si>
  <si>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</si>
  <si>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</si>
  <si>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</si>
  <si>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</si>
  <si>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</si>
  <si>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</si>
  <si>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</si>
  <si>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</si>
  <si>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</si>
  <si>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</si>
  <si>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</si>
  <si>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</si>
  <si>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</si>
  <si>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</si>
  <si>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</si>
  <si>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</si>
  <si>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</si>
  <si>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</si>
  <si>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</si>
  <si>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</si>
  <si>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</si>
  <si>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</si>
  <si>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</si>
  <si>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</si>
  <si>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</si>
  <si>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</si>
  <si>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</si>
  <si>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</si>
  <si>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</si>
  <si>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</si>
  <si>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</si>
  <si>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</si>
  <si>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</si>
  <si>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</si>
  <si>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</si>
  <si>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</si>
  <si>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</si>
  <si>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</si>
  <si>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</si>
  <si>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</si>
  <si>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</si>
  <si>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</si>
  <si>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</si>
  <si>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</si>
  <si>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</si>
  <si>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</si>
  <si>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</si>
  <si>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</si>
  <si>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</si>
  <si>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</si>
  <si>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</si>
  <si>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</si>
  <si>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</si>
  <si>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</si>
  <si>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</si>
  <si>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</si>
  <si>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</si>
  <si>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</si>
  <si>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</si>
  <si>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</si>
  <si>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</si>
  <si>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</si>
  <si>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</si>
  <si>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</si>
  <si>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</si>
  <si>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</si>
  <si>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</si>
  <si>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</si>
  <si>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</si>
  <si>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</si>
  <si>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</si>
  <si>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</si>
  <si>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</si>
  <si>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</si>
  <si>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</si>
  <si>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</si>
  <si>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</si>
  <si>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</si>
  <si>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</si>
  <si>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</si>
  <si>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</si>
  <si>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</si>
  <si>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</si>
  <si>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</si>
  <si>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</si>
  <si>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</si>
  <si>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</si>
  <si>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</si>
  <si>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</si>
  <si>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</si>
  <si>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</si>
  <si>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</si>
  <si>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</si>
  <si>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</si>
  <si>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</si>
  <si>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</si>
  <si>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</si>
  <si>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</si>
  <si>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</si>
  <si>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</si>
  <si>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</si>
  <si>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</si>
  <si>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</si>
  <si>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</si>
  <si>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</si>
  <si>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</si>
  <si>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</si>
  <si>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</si>
  <si>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</si>
  <si>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</si>
  <si>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</si>
  <si>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</si>
  <si>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</si>
  <si>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</si>
  <si>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</si>
  <si>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</si>
  <si>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</si>
  <si>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</si>
  <si>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</si>
  <si>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</si>
  <si>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</si>
  <si>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</si>
  <si>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</si>
  <si>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</si>
  <si>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</si>
  <si>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</si>
  <si>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</si>
  <si>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</si>
  <si>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</si>
  <si>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</si>
  <si>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</si>
  <si>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</si>
  <si>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</si>
  <si>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</si>
  <si>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</si>
  <si>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</si>
  <si>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</si>
  <si>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</si>
  <si>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</si>
  <si>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</si>
  <si>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</si>
  <si>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</si>
  <si>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</si>
  <si>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</si>
  <si>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</si>
  <si>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</si>
  <si>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</si>
  <si>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</si>
  <si>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</si>
  <si>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</si>
  <si>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</si>
  <si>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</si>
  <si>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</si>
  <si>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</si>
  <si>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</si>
  <si>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</si>
  <si>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</si>
  <si>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</si>
  <si>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</si>
  <si>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</si>
  <si>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</si>
  <si>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</si>
  <si>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</si>
  <si>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</si>
  <si>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</si>
  <si>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</si>
  <si>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</si>
  <si>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</si>
  <si>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</si>
  <si>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</si>
  <si>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</si>
  <si>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</si>
  <si>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</si>
  <si>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</si>
  <si>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</si>
  <si>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</si>
  <si>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</si>
  <si>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</si>
  <si>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</si>
  <si>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</si>
  <si>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</si>
  <si>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</si>
  <si>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</si>
  <si>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</si>
  <si>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</si>
  <si>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</si>
  <si>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</si>
  <si>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</si>
  <si>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</si>
  <si>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</si>
  <si>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</si>
  <si>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</si>
  <si>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</si>
  <si>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</si>
  <si>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</si>
  <si>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</si>
  <si>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</si>
  <si>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</si>
  <si>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</si>
  <si>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</si>
  <si>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</si>
  <si>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</si>
  <si>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</si>
  <si>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</si>
  <si>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</si>
  <si>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</si>
  <si>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</si>
  <si>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</si>
  <si>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</si>
  <si>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</si>
  <si>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</si>
  <si>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</si>
  <si>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</si>
  <si>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</si>
  <si>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</si>
  <si>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</si>
  <si>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</si>
  <si>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</si>
  <si>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</si>
  <si>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</si>
  <si>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</si>
  <si>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</si>
  <si>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</si>
  <si>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</si>
  <si>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</si>
  <si>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</si>
  <si>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</si>
  <si>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</si>
  <si>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</si>
  <si>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</si>
  <si>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</si>
  <si>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</si>
  <si>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</si>
  <si>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</si>
  <si>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</si>
  <si>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</si>
  <si>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</si>
  <si>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</si>
  <si>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</si>
  <si>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</si>
  <si>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</si>
  <si>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</si>
  <si>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</si>
  <si>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</si>
  <si>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</si>
  <si>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</si>
  <si>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</si>
  <si>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</si>
  <si>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</si>
  <si>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</si>
  <si>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</si>
  <si>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</si>
  <si>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</si>
  <si>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</si>
  <si>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</si>
  <si>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</si>
  <si>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</si>
  <si>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</si>
  <si>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</si>
  <si>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</si>
  <si>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</si>
  <si>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</si>
  <si>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</si>
  <si>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</si>
  <si>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</si>
  <si>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</si>
  <si>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</si>
  <si>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</si>
  <si>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</si>
  <si>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</si>
  <si>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</si>
  <si>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</si>
  <si>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</si>
  <si>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</si>
  <si>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</si>
  <si>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</si>
  <si>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</si>
  <si>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</si>
  <si>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</si>
  <si>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</si>
  <si>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</si>
  <si>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</si>
  <si>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</si>
  <si>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</si>
  <si>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</si>
  <si>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</si>
  <si>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</si>
  <si>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</si>
  <si>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</si>
  <si>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</si>
  <si>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</si>
  <si>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</si>
  <si>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</si>
  <si>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</si>
  <si>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</si>
  <si>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</si>
  <si>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</si>
  <si>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</si>
  <si>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</si>
  <si>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</si>
  <si>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</si>
  <si>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</si>
  <si>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</si>
  <si>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</si>
  <si>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</si>
  <si>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</si>
  <si>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</si>
  <si>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</si>
  <si>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</si>
  <si>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</si>
  <si>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</si>
  <si>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</si>
  <si>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</si>
  <si>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</si>
  <si>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</si>
  <si>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</si>
  <si>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</si>
  <si>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</si>
  <si>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</si>
  <si>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</si>
  <si>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</si>
  <si>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</si>
  <si>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</si>
  <si>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</si>
  <si>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</si>
  <si>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</si>
  <si>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</si>
  <si>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</si>
  <si>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</si>
  <si>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</si>
  <si>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</si>
  <si>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</si>
  <si>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</si>
  <si>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</si>
  <si>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</si>
  <si>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</si>
  <si>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</si>
  <si>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</si>
  <si>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</si>
  <si>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</si>
  <si>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</si>
  <si>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</si>
  <si>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</si>
  <si>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</si>
  <si>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</si>
  <si>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</si>
  <si>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</si>
  <si>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</si>
  <si>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</si>
  <si>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</si>
  <si>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</si>
  <si>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</si>
  <si>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</si>
  <si>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</si>
  <si>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</si>
  <si>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</si>
  <si>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</si>
  <si>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</si>
  <si>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</si>
  <si>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</si>
  <si>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</si>
  <si>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</si>
  <si>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</si>
  <si>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</si>
  <si>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</si>
  <si>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</si>
  <si>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</si>
  <si>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</si>
  <si>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</si>
  <si>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</si>
  <si>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</si>
  <si>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</si>
  <si>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</si>
  <si>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</si>
  <si>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</si>
  <si>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</si>
  <si>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</si>
  <si>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</si>
  <si>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</si>
  <si>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</si>
  <si>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</si>
  <si>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</si>
  <si>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</si>
  <si>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</si>
  <si>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</si>
  <si>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</si>
  <si>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</si>
  <si>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</si>
  <si>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</si>
  <si>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</si>
  <si>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</si>
  <si>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</si>
  <si>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</si>
  <si>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</si>
  <si>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</si>
  <si>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</si>
  <si>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</si>
  <si>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</si>
  <si>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</si>
  <si>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</si>
  <si>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</si>
  <si>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</si>
  <si>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</si>
  <si>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</si>
  <si>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</si>
  <si>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</si>
  <si>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</si>
  <si>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</si>
  <si>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</si>
  <si>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</si>
  <si>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</si>
  <si>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</si>
  <si>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</si>
  <si>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</si>
  <si>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</si>
  <si>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</si>
  <si>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</si>
  <si>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</si>
  <si>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</si>
  <si>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</si>
  <si>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</si>
  <si>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</si>
  <si>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</si>
  <si>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</si>
  <si>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</si>
  <si>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</si>
  <si>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</si>
  <si>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</si>
  <si>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</si>
  <si>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</si>
  <si>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</si>
  <si>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</si>
  <si>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</si>
  <si>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</si>
  <si>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</si>
  <si>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</si>
  <si>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</si>
  <si>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</si>
  <si>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</si>
  <si>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</si>
  <si>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</si>
  <si>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</si>
  <si>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</si>
  <si>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</si>
  <si>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</si>
  <si>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</si>
  <si>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</si>
  <si>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</si>
  <si>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</si>
  <si>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</si>
  <si>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</si>
  <si>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</si>
  <si>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</si>
  <si>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</si>
  <si>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</si>
  <si>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</si>
  <si>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</si>
  <si>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</si>
  <si>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</si>
  <si>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</si>
  <si>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</si>
  <si>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</si>
  <si>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</si>
  <si>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</si>
  <si>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</si>
  <si>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</si>
  <si>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</si>
  <si>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</si>
  <si>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</si>
  <si>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</si>
  <si>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</si>
  <si>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</si>
  <si>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</si>
  <si>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</si>
  <si>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</si>
  <si>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</si>
  <si>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</si>
  <si>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</si>
  <si>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</si>
  <si>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</si>
  <si>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</si>
  <si>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</si>
  <si>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</si>
  <si>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</si>
  <si>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</si>
  <si>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</si>
  <si>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</si>
  <si>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</si>
  <si>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</si>
  <si>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</si>
  <si>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</si>
  <si>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</si>
  <si>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</si>
  <si>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</si>
  <si>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</si>
  <si>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</si>
  <si>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</si>
  <si>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</si>
  <si>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</si>
  <si>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</si>
  <si>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</si>
  <si>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</si>
  <si>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</si>
  <si>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</si>
  <si>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</si>
  <si>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</si>
  <si>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</si>
  <si>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</si>
  <si>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</si>
  <si>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</si>
  <si>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</si>
  <si>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</si>
  <si>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</si>
  <si>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</si>
  <si>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</si>
  <si>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</si>
  <si>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</si>
  <si>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</si>
  <si>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</si>
  <si>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</si>
  <si>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</si>
  <si>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</si>
  <si>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</si>
  <si>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</si>
  <si>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</si>
  <si>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</si>
  <si>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</si>
  <si>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</si>
  <si>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</si>
  <si>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</si>
  <si>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</si>
  <si>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</si>
  <si>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</si>
  <si>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</si>
  <si>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</si>
  <si>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</si>
  <si>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</si>
  <si>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</si>
  <si>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</si>
  <si>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</si>
  <si>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</si>
  <si>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</si>
  <si>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</si>
  <si>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</si>
  <si>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</si>
  <si>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</si>
  <si>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</si>
  <si>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</si>
  <si>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</si>
  <si>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</si>
  <si>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</si>
  <si>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</si>
  <si>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</si>
  <si>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</si>
  <si>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</si>
  <si>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</si>
  <si>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</si>
  <si>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</si>
  <si>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</si>
  <si>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</si>
  <si>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</si>
  <si>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</si>
  <si>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</si>
  <si>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</si>
  <si>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</si>
  <si>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</si>
  <si>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</si>
  <si>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</si>
  <si>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</si>
  <si>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</si>
  <si>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</si>
  <si>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</si>
  <si>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</si>
  <si>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</si>
  <si>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</si>
  <si>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</si>
  <si>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</si>
  <si>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</si>
  <si>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</si>
  <si>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</si>
  <si>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</si>
  <si>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</si>
  <si>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</si>
  <si>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</si>
  <si>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</si>
  <si>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</si>
  <si>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</si>
  <si>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</si>
  <si>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</si>
  <si>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</si>
  <si>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</si>
  <si>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</si>
  <si>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</si>
  <si>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</si>
  <si>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</si>
  <si>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</si>
  <si>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</si>
  <si>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</si>
  <si>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</si>
  <si>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</si>
  <si>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</si>
  <si>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</si>
  <si>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</si>
  <si>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</si>
  <si>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</si>
  <si>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</si>
  <si>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</si>
  <si>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</si>
  <si>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</si>
  <si>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</si>
  <si>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</si>
  <si>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</si>
  <si>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</si>
  <si>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</si>
  <si>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</si>
  <si>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</si>
  <si>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</si>
  <si>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</si>
  <si>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</si>
  <si>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</si>
  <si>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</si>
  <si>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</si>
  <si>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</si>
  <si>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</si>
  <si>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</si>
  <si>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</si>
  <si>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</si>
  <si>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</si>
  <si>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</si>
  <si>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</si>
  <si>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</si>
  <si>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</si>
  <si>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</si>
  <si>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</si>
  <si>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</si>
  <si>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</si>
  <si>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</si>
  <si>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</si>
  <si>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</si>
  <si>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</si>
  <si>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</si>
  <si>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</si>
  <si>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</si>
  <si>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</si>
  <si>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</si>
  <si>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</si>
  <si>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</si>
  <si>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</si>
  <si>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</si>
  <si>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</si>
  <si>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</si>
  <si>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</si>
  <si>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</si>
  <si>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</si>
  <si>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</si>
  <si>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</si>
  <si>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</si>
  <si>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</si>
  <si>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</si>
  <si>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</si>
  <si>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</si>
  <si>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</si>
  <si>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</si>
  <si>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</si>
  <si>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</si>
  <si>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</si>
  <si>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</si>
  <si>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</si>
  <si>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</si>
  <si>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</si>
  <si>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</si>
  <si>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</si>
  <si>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</si>
  <si>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</si>
  <si>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</si>
  <si>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</si>
  <si>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</si>
  <si>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</si>
  <si>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</si>
  <si>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</si>
  <si>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</si>
  <si>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</si>
  <si>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</si>
  <si>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</si>
  <si>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</si>
  <si>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</si>
  <si>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</si>
  <si>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</si>
  <si>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</si>
  <si>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</si>
  <si>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</si>
  <si>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</si>
  <si>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</si>
  <si>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</si>
  <si>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</si>
  <si>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</si>
  <si>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</si>
  <si>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</si>
  <si>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</si>
  <si>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</si>
  <si>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</si>
  <si>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</si>
  <si>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</si>
  <si>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</si>
  <si>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</si>
  <si>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</si>
  <si>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</si>
  <si>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</si>
  <si>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</si>
  <si>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</si>
  <si>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</si>
  <si>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</si>
  <si>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</si>
  <si>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</si>
  <si>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</si>
  <si>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</si>
  <si>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</si>
  <si>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</si>
  <si>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</si>
  <si>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</si>
  <si>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</si>
  <si>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</si>
  <si>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</si>
  <si>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</si>
  <si>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</si>
  <si>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</si>
  <si>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</si>
  <si>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</si>
  <si>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</si>
  <si>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</si>
  <si>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</si>
  <si>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</si>
  <si>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</si>
  <si>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</si>
  <si>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</si>
  <si>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</si>
  <si>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</si>
  <si>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</si>
  <si>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</si>
  <si>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</si>
  <si>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</si>
  <si>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</si>
  <si>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</si>
  <si>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</si>
  <si>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</si>
  <si>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</si>
  <si>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</si>
  <si>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</si>
  <si>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</si>
  <si>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</si>
  <si>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</si>
  <si>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</si>
  <si>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</si>
  <si>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</si>
  <si>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</si>
  <si>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</si>
  <si>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</si>
  <si>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</si>
  <si>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</si>
  <si>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</si>
  <si>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</si>
  <si>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</si>
  <si>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</si>
  <si>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</si>
  <si>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</si>
  <si>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</si>
  <si>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</si>
  <si>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</si>
  <si>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</si>
  <si>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</si>
  <si>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</si>
  <si>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</si>
  <si>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</si>
  <si>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</si>
  <si>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</si>
  <si>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</si>
  <si>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</si>
  <si>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</si>
  <si>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</si>
  <si>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</si>
  <si>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</si>
  <si>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</si>
  <si>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</si>
  <si>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</si>
  <si>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</si>
  <si>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</si>
  <si>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</si>
  <si>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</si>
  <si>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</si>
  <si>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</si>
  <si>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</si>
  <si>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</si>
  <si>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</si>
  <si>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</si>
  <si>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</si>
  <si>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</si>
  <si>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</si>
  <si>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</si>
  <si>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</si>
  <si>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</si>
  <si>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</si>
  <si>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</si>
  <si>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</si>
  <si>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</si>
  <si>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</si>
  <si>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</si>
  <si>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</si>
  <si>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</si>
  <si>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</si>
  <si>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</si>
  <si>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</si>
  <si>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</si>
  <si>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</si>
  <si>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</si>
  <si>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</si>
  <si>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</si>
  <si>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</si>
  <si>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</si>
  <si>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</si>
  <si>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</si>
  <si>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</si>
  <si>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</si>
  <si>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</si>
  <si>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</si>
  <si>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</si>
  <si>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</si>
  <si>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</si>
  <si>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</si>
  <si>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</si>
  <si>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</si>
  <si>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</si>
  <si>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</si>
  <si>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</si>
  <si>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</si>
  <si>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</si>
  <si>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</si>
  <si>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</si>
  <si>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</si>
  <si>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</si>
  <si>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</si>
  <si>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</si>
  <si>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</si>
  <si>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</si>
  <si>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</si>
  <si>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</si>
  <si>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</si>
  <si>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</si>
  <si>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</si>
  <si>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</si>
  <si>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</si>
  <si>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</si>
  <si>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</si>
  <si>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</si>
  <si>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</si>
  <si>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</si>
  <si>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</si>
  <si>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</si>
  <si>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</si>
  <si>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</si>
  <si>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</si>
  <si>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</si>
  <si>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</si>
  <si>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</si>
  <si>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</si>
  <si>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</si>
  <si>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</si>
  <si>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</si>
  <si>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</si>
  <si>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</si>
  <si>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</si>
  <si>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</si>
  <si>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</si>
  <si>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</si>
  <si>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</si>
  <si>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</si>
  <si>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</si>
  <si>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</si>
  <si>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</si>
  <si>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</si>
  <si>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</si>
  <si>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</si>
  <si>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</si>
  <si>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</si>
  <si>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</si>
  <si>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</si>
  <si>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</si>
  <si>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</si>
  <si>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</si>
  <si>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</si>
  <si>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</si>
  <si>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</si>
  <si>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</si>
  <si>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</si>
  <si>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</si>
  <si>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</si>
  <si>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</si>
  <si>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</si>
  <si>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</si>
  <si>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</si>
  <si>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</si>
  <si>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</si>
  <si>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</si>
  <si>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</si>
  <si>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</si>
  <si>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</si>
  <si>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</si>
  <si>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</si>
  <si>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</si>
  <si>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</si>
  <si>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</si>
  <si>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</si>
  <si>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</si>
  <si>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</si>
  <si>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</si>
  <si>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</si>
  <si>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</si>
  <si>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</si>
  <si>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</si>
  <si>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</si>
  <si>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</si>
  <si>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</si>
  <si>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</si>
  <si>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</si>
  <si>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</si>
  <si>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</si>
  <si>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</si>
  <si>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</si>
  <si>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</si>
  <si>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</si>
  <si>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</si>
  <si>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</si>
  <si>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</si>
  <si>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</si>
  <si>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</si>
  <si>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</si>
  <si>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</si>
  <si>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</si>
  <si>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</si>
  <si>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</si>
  <si>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</si>
  <si>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</si>
  <si>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</si>
  <si>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</si>
  <si>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</si>
  <si>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</si>
  <si>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</si>
  <si>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</si>
  <si>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</si>
  <si>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</si>
  <si>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</si>
  <si>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</si>
  <si>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</si>
  <si>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</si>
  <si>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</si>
  <si>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</si>
  <si>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</si>
  <si>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</si>
  <si>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</si>
  <si>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</si>
  <si>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</si>
  <si>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</si>
  <si>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</si>
  <si>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</si>
  <si>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</si>
  <si>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</si>
  <si>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</si>
  <si>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</si>
  <si>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</si>
  <si>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</si>
  <si>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</si>
  <si>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</si>
  <si>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</si>
  <si>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</si>
  <si>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</si>
  <si>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</si>
  <si>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</si>
  <si>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</si>
  <si>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</si>
  <si>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</si>
  <si>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</si>
  <si>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</si>
  <si>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</si>
  <si>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</si>
  <si>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</si>
  <si>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</si>
  <si>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</si>
  <si>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</si>
  <si>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</si>
  <si>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</si>
  <si>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</si>
  <si>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</si>
  <si>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</si>
  <si>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</si>
  <si>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</si>
  <si>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</si>
  <si>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</si>
  <si>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</si>
  <si>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</si>
  <si>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</si>
  <si>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</si>
  <si>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</si>
  <si>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</si>
  <si>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</si>
  <si>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</si>
  <si>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</si>
  <si>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</si>
  <si>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</si>
  <si>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</si>
  <si>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</si>
  <si>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</si>
  <si>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</si>
  <si>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</si>
  <si>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</si>
  <si>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</si>
  <si>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</si>
  <si>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</si>
  <si>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</si>
  <si>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</si>
  <si>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</si>
  <si>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</si>
  <si>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</si>
  <si>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</si>
  <si>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</si>
  <si>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</si>
  <si>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</si>
  <si>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</si>
  <si>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</si>
  <si>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</si>
  <si>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</si>
  <si>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</si>
  <si>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</si>
  <si>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</si>
  <si>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</si>
  <si>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</si>
  <si>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</si>
  <si>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</si>
  <si>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</si>
  <si>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</si>
  <si>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</si>
  <si>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</si>
  <si>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</si>
  <si>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</si>
  <si>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</si>
  <si>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</si>
  <si>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</si>
  <si>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</si>
  <si>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</si>
  <si>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</si>
  <si>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</si>
  <si>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</si>
  <si>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</si>
  <si>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</si>
  <si>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</si>
  <si>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</si>
  <si>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</si>
  <si>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</si>
  <si>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</si>
  <si>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</si>
  <si>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</si>
  <si>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</si>
  <si>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</si>
  <si>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</si>
  <si>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</si>
  <si>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</si>
  <si>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</si>
  <si>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</si>
  <si>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</si>
  <si>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</si>
  <si>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</si>
  <si>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</si>
  <si>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</si>
  <si>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</si>
  <si>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</si>
  <si>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</si>
  <si>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</si>
  <si>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</si>
  <si>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</si>
  <si>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</si>
  <si>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</si>
  <si>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</si>
  <si>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</si>
  <si>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</si>
  <si>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</si>
  <si>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</si>
  <si>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</si>
  <si>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</si>
  <si>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</si>
  <si>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</si>
  <si>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</si>
  <si>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</si>
  <si>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</si>
  <si>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</si>
  <si>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</si>
  <si>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</si>
  <si>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</si>
  <si>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</si>
  <si>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</si>
  <si>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</si>
  <si>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</si>
  <si>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</si>
  <si>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</si>
  <si>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</si>
  <si>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</si>
  <si>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</si>
  <si>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</si>
  <si>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</si>
  <si>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</si>
  <si>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</si>
  <si>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</si>
  <si>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</si>
  <si>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</si>
  <si>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</si>
  <si>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</si>
  <si>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</si>
  <si>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</si>
  <si>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</si>
  <si>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</si>
  <si>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</si>
  <si>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</si>
  <si>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</si>
  <si>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</si>
  <si>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</si>
  <si>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</si>
  <si>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</si>
  <si>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</si>
  <si>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</si>
  <si>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</si>
  <si>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</si>
  <si>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</si>
  <si>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</si>
  <si>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</si>
  <si>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</si>
  <si>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</si>
  <si>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</si>
  <si>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</si>
  <si>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</si>
  <si>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</si>
  <si>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</si>
  <si>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</si>
  <si>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</si>
  <si>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</si>
  <si>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</si>
  <si>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</si>
  <si>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</si>
  <si>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</si>
  <si>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</si>
  <si>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</si>
  <si>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</si>
  <si>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</si>
  <si>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</si>
  <si>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</si>
  <si>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</si>
  <si>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</si>
  <si>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</si>
  <si>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</si>
  <si>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</si>
  <si>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</si>
  <si>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</si>
  <si>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</si>
  <si>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</si>
  <si>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</si>
  <si>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</si>
  <si>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</si>
  <si>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</si>
  <si>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</si>
  <si>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</si>
  <si>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</si>
  <si>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</si>
  <si>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</si>
  <si>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</si>
  <si>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</si>
  <si>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</si>
  <si>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</si>
  <si>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</si>
  <si>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</si>
  <si>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</si>
  <si>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</si>
  <si>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</si>
  <si>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</si>
  <si>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</si>
  <si>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</si>
  <si>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</si>
  <si>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</si>
  <si>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</si>
  <si>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</si>
  <si>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</si>
  <si>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</si>
  <si>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</si>
  <si>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</si>
  <si>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</si>
  <si>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</si>
  <si>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</si>
  <si>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</si>
  <si>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</si>
  <si>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</si>
  <si>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</si>
  <si>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</si>
  <si>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</si>
  <si>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</si>
  <si>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</si>
  <si>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</si>
  <si>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</si>
  <si>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</si>
  <si>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</si>
  <si>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</si>
  <si>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</si>
  <si>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</si>
  <si>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</si>
  <si>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</si>
  <si>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</si>
  <si>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</si>
  <si>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</si>
  <si>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</si>
  <si>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</si>
  <si>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</si>
  <si>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</si>
  <si>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</si>
  <si>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</si>
  <si>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</si>
  <si>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</si>
  <si>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</si>
  <si>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</si>
  <si>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</si>
  <si>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</si>
  <si>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</si>
  <si>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</si>
  <si>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</si>
  <si>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</si>
  <si>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</si>
  <si>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</si>
  <si>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</si>
  <si>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</si>
  <si>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</si>
  <si>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</si>
  <si>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</si>
  <si>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</si>
  <si>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</si>
  <si>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</si>
  <si>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</si>
  <si>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</si>
  <si>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</si>
  <si>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</si>
  <si>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</si>
  <si>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</si>
  <si>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</si>
  <si>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</si>
  <si>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</si>
  <si>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</si>
  <si>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</si>
  <si>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</si>
  <si>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</si>
  <si>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</si>
  <si>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</si>
  <si>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</si>
  <si>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</si>
  <si>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</si>
  <si>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</si>
  <si>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</si>
  <si>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</si>
  <si>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</si>
  <si>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</si>
  <si>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</si>
  <si>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</si>
  <si>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</si>
  <si>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</si>
  <si>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</si>
  <si>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</si>
  <si>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</si>
  <si>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</si>
  <si>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</si>
  <si>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</si>
  <si>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</si>
  <si>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</si>
  <si>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</si>
  <si>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</si>
  <si>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</si>
  <si>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</si>
  <si>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</si>
  <si>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</si>
  <si>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</si>
  <si>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</si>
  <si>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</si>
  <si>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</si>
  <si>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</si>
  <si>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</si>
  <si>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</si>
  <si>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</si>
  <si>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</si>
  <si>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</si>
  <si>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</si>
  <si>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</si>
  <si>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</si>
  <si>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</si>
  <si>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</si>
  <si>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</si>
  <si>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</si>
  <si>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</si>
  <si>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</si>
  <si>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</si>
  <si>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</si>
  <si>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</si>
  <si>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</si>
  <si>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</si>
  <si>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</si>
  <si>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</si>
  <si>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</si>
  <si>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</si>
  <si>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</si>
  <si>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</si>
  <si>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</si>
  <si>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</si>
  <si>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</si>
  <si>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</si>
  <si>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</si>
  <si>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</si>
  <si>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</si>
  <si>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</si>
  <si>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</si>
  <si>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</si>
  <si>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</si>
  <si>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</si>
  <si>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</si>
  <si>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</si>
  <si>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</si>
  <si>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</si>
  <si>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</si>
  <si>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</si>
  <si>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</si>
  <si>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</si>
  <si>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</si>
  <si>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</si>
  <si>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</si>
  <si>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</si>
  <si>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</si>
  <si>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</si>
  <si>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</si>
  <si>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</si>
  <si>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</si>
  <si>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</si>
  <si>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</si>
  <si>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</si>
  <si>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</si>
  <si>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</si>
  <si>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</si>
  <si>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</si>
  <si>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</si>
  <si>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</si>
  <si>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</si>
  <si>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</si>
  <si>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</si>
  <si>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</si>
  <si>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</si>
  <si>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</si>
  <si>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</si>
  <si>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</si>
  <si>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</si>
  <si>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</si>
  <si>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</si>
  <si>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</si>
  <si>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</si>
  <si>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</si>
  <si>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</si>
  <si>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</si>
  <si>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</si>
  <si>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</si>
  <si>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</si>
  <si>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</si>
  <si>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</si>
  <si>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</si>
  <si>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</si>
  <si>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</si>
  <si>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</si>
  <si>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</si>
  <si>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</si>
  <si>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</si>
  <si>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</si>
  <si>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</si>
  <si>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</si>
  <si>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</si>
  <si>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</si>
  <si>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</si>
  <si>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</si>
  <si>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</si>
  <si>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</si>
  <si>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</si>
  <si>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</si>
  <si>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</si>
  <si>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</si>
  <si>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</si>
  <si>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</si>
  <si>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</si>
  <si>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</si>
  <si>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</si>
  <si>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</si>
  <si>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</si>
  <si>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</si>
  <si>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</si>
  <si>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</si>
  <si>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</si>
  <si>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</si>
  <si>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</si>
  <si>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</si>
  <si>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</si>
  <si>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</si>
  <si>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</si>
  <si>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</si>
  <si>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</si>
  <si>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</si>
  <si>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</si>
  <si>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</si>
  <si>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</si>
  <si>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</si>
  <si>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</si>
  <si>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</si>
  <si>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</si>
  <si>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</si>
  <si>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</si>
  <si>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</si>
  <si>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</si>
  <si>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</si>
  <si>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</si>
  <si>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</si>
  <si>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</si>
  <si>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</si>
  <si>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</si>
  <si>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</si>
  <si>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</si>
  <si>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</si>
  <si>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</si>
  <si>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</si>
  <si>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</si>
  <si>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</si>
  <si>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</si>
  <si>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</si>
  <si>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</si>
  <si>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</si>
  <si>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</si>
  <si>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</si>
  <si>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</si>
  <si>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</si>
  <si>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</si>
  <si>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</si>
  <si>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</si>
  <si>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</si>
  <si>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</si>
  <si>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</si>
  <si>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</si>
  <si>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</si>
  <si>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</si>
  <si>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</si>
  <si>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</si>
  <si>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</si>
  <si>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</si>
  <si>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</si>
  <si>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</si>
  <si>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</si>
  <si>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</si>
  <si>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</si>
  <si>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</si>
  <si>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</si>
  <si>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</si>
  <si>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</si>
  <si>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</si>
  <si>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</si>
  <si>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</si>
  <si>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</si>
  <si>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</si>
  <si>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</si>
  <si>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</si>
  <si>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</si>
  <si>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</si>
  <si>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</si>
  <si>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</si>
  <si>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</si>
  <si>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</si>
  <si>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</si>
  <si>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</si>
  <si>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</si>
  <si>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</si>
  <si>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</si>
  <si>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</si>
  <si>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</si>
  <si>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</si>
  <si>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</si>
  <si>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</si>
  <si>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</si>
  <si>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</si>
  <si>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</si>
  <si>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</si>
  <si>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</si>
  <si>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</si>
  <si>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</si>
  <si>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</si>
  <si>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</si>
  <si>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</si>
  <si>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</si>
  <si>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</si>
  <si>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</si>
  <si>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</si>
  <si>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</si>
  <si>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</si>
  <si>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</si>
  <si>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</si>
  <si>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</si>
  <si>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</si>
  <si>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</si>
  <si>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</si>
  <si>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</si>
  <si>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</si>
  <si>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</si>
  <si>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</si>
  <si>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</si>
  <si>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</si>
  <si>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</si>
  <si>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</si>
  <si>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</si>
  <si>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</si>
  <si>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</si>
  <si>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</si>
  <si>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</si>
  <si>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</si>
  <si>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</si>
  <si>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</si>
  <si>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</si>
  <si>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</si>
  <si>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</si>
  <si>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</si>
  <si>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</si>
  <si>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</si>
  <si>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</si>
  <si>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</si>
  <si>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</si>
  <si>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</si>
  <si>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</si>
  <si>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</si>
  <si>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</si>
  <si>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</si>
  <si>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</si>
  <si>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</si>
  <si>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</si>
  <si>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</si>
  <si>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</si>
  <si>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</si>
  <si>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</si>
  <si>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</si>
  <si>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</si>
  <si>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</si>
  <si>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</si>
  <si>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</si>
  <si>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</si>
  <si>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</si>
  <si>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</si>
  <si>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</si>
  <si>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</si>
  <si>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</si>
  <si>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</si>
  <si>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</si>
  <si>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</si>
  <si>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</si>
  <si>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</si>
  <si>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</si>
  <si>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</si>
  <si>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</si>
  <si>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</si>
  <si>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</si>
  <si>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</si>
  <si>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</si>
  <si>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</si>
  <si>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</si>
  <si>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</si>
  <si>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</si>
  <si>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</si>
  <si>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</si>
  <si>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</si>
  <si>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</si>
  <si>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</si>
  <si>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</si>
  <si>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</si>
  <si>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</si>
  <si>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</si>
  <si>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</si>
  <si>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</si>
  <si>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</si>
  <si>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</si>
  <si>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</si>
  <si>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</si>
  <si>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</si>
  <si>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</si>
  <si>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</si>
  <si>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</si>
  <si>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</si>
  <si>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</si>
  <si>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</si>
  <si>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</si>
  <si>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</si>
  <si>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</si>
  <si>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</si>
  <si>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</si>
  <si>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</si>
  <si>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</si>
  <si>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</si>
  <si>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</si>
  <si>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</si>
  <si>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</si>
  <si>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</si>
  <si>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</si>
  <si>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</si>
  <si>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</si>
  <si>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</si>
  <si>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</si>
  <si>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</si>
  <si>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</si>
  <si>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</si>
  <si>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</si>
  <si>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</si>
  <si>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</si>
  <si>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</si>
  <si>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</si>
  <si>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</si>
  <si>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</si>
  <si>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</si>
  <si>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</si>
  <si>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</si>
  <si>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</si>
  <si>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</si>
  <si>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</si>
  <si>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</si>
  <si>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</si>
  <si>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</si>
  <si>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</si>
  <si>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</si>
  <si>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</si>
  <si>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</si>
  <si>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</si>
  <si>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</si>
  <si>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</si>
  <si>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</si>
  <si>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</si>
  <si>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</si>
  <si>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</si>
  <si>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</si>
  <si>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</si>
  <si>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</si>
  <si>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</si>
  <si>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</si>
  <si>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</si>
  <si>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</si>
  <si>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</si>
  <si>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</si>
  <si>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</si>
  <si>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</si>
  <si>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</si>
  <si>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</si>
  <si>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</si>
  <si>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</si>
  <si>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</si>
  <si>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</si>
  <si>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</si>
  <si>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</si>
  <si>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</si>
  <si>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</si>
  <si>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</si>
  <si>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</si>
  <si>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</si>
  <si>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</si>
  <si>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</si>
  <si>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</si>
  <si>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</si>
  <si>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</si>
  <si>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</si>
  <si>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</si>
  <si>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</si>
  <si>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</si>
  <si>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</si>
  <si>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</si>
  <si>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</si>
  <si>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</si>
  <si>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</si>
  <si>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</si>
  <si>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</si>
  <si>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</si>
  <si>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</si>
  <si>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</si>
  <si>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</si>
  <si>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</si>
  <si>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</si>
  <si>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</si>
  <si>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</si>
  <si>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</si>
  <si>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</si>
  <si>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</si>
  <si>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</si>
  <si>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</si>
  <si>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</si>
  <si>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</si>
  <si>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</si>
  <si>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</si>
  <si>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</si>
  <si>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</si>
  <si>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</si>
  <si>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</si>
  <si>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</si>
  <si>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</si>
  <si>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</si>
  <si>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</si>
  <si>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</si>
  <si>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</si>
  <si>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</si>
  <si>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</si>
  <si>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</si>
  <si>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</si>
  <si>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</si>
  <si>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</si>
  <si>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</si>
  <si>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</si>
  <si>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</si>
  <si>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</si>
  <si>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</si>
  <si>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</si>
  <si>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</si>
  <si>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</si>
  <si>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</si>
  <si>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</si>
  <si>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</si>
  <si>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</si>
  <si>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</si>
  <si>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</si>
  <si>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</si>
  <si>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</si>
  <si>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</si>
  <si>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</si>
  <si>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</si>
  <si>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</si>
  <si>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</si>
  <si>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</si>
  <si>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</si>
  <si>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</si>
  <si>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</si>
  <si>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</si>
  <si>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</si>
  <si>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</si>
  <si>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</si>
  <si>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</si>
  <si>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</si>
  <si>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</si>
  <si>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</si>
  <si>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</si>
  <si>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</si>
  <si>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</si>
  <si>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</si>
  <si>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</si>
  <si>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</si>
  <si>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</si>
  <si>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</si>
  <si>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</si>
  <si>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</si>
  <si>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</si>
  <si>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</si>
  <si>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</si>
  <si>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</si>
  <si>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</si>
  <si>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</si>
  <si>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</si>
  <si>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</si>
  <si>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</si>
  <si>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</si>
  <si>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</si>
  <si>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</si>
  <si>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</si>
  <si>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</si>
  <si>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</si>
  <si>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</si>
  <si>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</si>
  <si>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</si>
  <si>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</si>
  <si>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</si>
  <si>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</si>
  <si>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</si>
  <si>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</si>
  <si>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</si>
  <si>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</si>
  <si>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</si>
  <si>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</si>
  <si>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</si>
  <si>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</si>
  <si>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</si>
  <si>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</si>
  <si>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</si>
  <si>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</si>
  <si>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</si>
  <si>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</si>
  <si>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</si>
  <si>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</si>
  <si>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</si>
  <si>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</si>
  <si>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</si>
  <si>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</si>
  <si>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</si>
  <si>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</si>
  <si>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</si>
  <si>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</si>
  <si>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</si>
  <si>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</si>
  <si>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</si>
  <si>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</si>
  <si>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</si>
  <si>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</si>
  <si>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</si>
  <si>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</si>
  <si>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</si>
  <si>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</si>
  <si>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</si>
  <si>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</si>
  <si>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</si>
  <si>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</si>
  <si>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</si>
  <si>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</si>
  <si>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</si>
  <si>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</si>
  <si>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</si>
  <si>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</si>
  <si>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</si>
  <si>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</si>
  <si>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</si>
  <si>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</si>
  <si>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</si>
  <si>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</si>
  <si>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</si>
  <si>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</si>
  <si>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</si>
  <si>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</si>
  <si>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</si>
  <si>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</si>
  <si>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</si>
  <si>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</si>
  <si>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</si>
  <si>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</si>
  <si>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</si>
  <si>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</si>
  <si>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</si>
  <si>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</si>
  <si>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</si>
  <si>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</si>
  <si>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</si>
  <si>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</si>
  <si>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</si>
  <si>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</si>
  <si>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</si>
  <si>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</si>
  <si>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</si>
  <si>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</si>
  <si>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</si>
  <si>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</si>
  <si>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</si>
  <si>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</si>
  <si>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</si>
  <si>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</si>
  <si>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</si>
  <si>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</si>
  <si>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</si>
  <si>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</si>
  <si>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</si>
  <si>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</si>
  <si>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</si>
  <si>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</si>
  <si>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</si>
  <si>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</si>
  <si>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</si>
  <si>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</si>
  <si>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</si>
  <si>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</si>
  <si>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</si>
  <si>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</si>
  <si>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</si>
  <si>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</si>
  <si>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</si>
  <si>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</si>
  <si>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</si>
  <si>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</si>
  <si>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</si>
  <si>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</si>
  <si>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</si>
  <si>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</si>
  <si>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</si>
  <si>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</si>
  <si>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</si>
  <si>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</si>
  <si>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</si>
  <si>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</si>
  <si>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</si>
  <si>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</si>
  <si>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</si>
  <si>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</si>
  <si>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</si>
  <si>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</si>
  <si>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</si>
  <si>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</si>
  <si>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</si>
  <si>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</si>
  <si>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</si>
  <si>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</si>
  <si>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</si>
  <si>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</si>
  <si>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</si>
  <si>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</si>
  <si>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</si>
  <si>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</si>
  <si>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</si>
  <si>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</si>
  <si>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</si>
  <si>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</si>
  <si>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</si>
  <si>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</si>
  <si>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</si>
  <si>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</si>
  <si>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</si>
  <si>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</si>
  <si>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</si>
  <si>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</si>
  <si>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</si>
  <si>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</si>
  <si>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</si>
  <si>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</si>
  <si>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</si>
  <si>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</si>
  <si>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</si>
  <si>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</si>
  <si>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</si>
  <si>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</si>
  <si>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</si>
  <si>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</si>
  <si>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</si>
  <si>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</si>
  <si>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</si>
  <si>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</si>
  <si>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</si>
  <si>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</si>
  <si>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</si>
  <si>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</si>
  <si>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</si>
  <si>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</si>
  <si>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</si>
  <si>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</si>
  <si>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</si>
  <si>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</si>
  <si>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</si>
  <si>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</si>
  <si>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</si>
  <si>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</si>
  <si>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</si>
  <si>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</si>
  <si>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</si>
  <si>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</si>
  <si>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</si>
  <si>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</si>
  <si>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</si>
  <si>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</si>
  <si>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</si>
  <si>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</si>
  <si>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</si>
  <si>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</si>
  <si>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</si>
  <si>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</si>
  <si>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</si>
  <si>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</si>
  <si>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</si>
  <si>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</si>
  <si>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</si>
  <si>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</si>
  <si>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</si>
  <si>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</si>
  <si>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</si>
  <si>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</si>
  <si>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</si>
  <si>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</si>
  <si>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</si>
  <si>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</si>
  <si>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</si>
  <si>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</si>
  <si>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</si>
  <si>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</si>
  <si>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</si>
  <si>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</si>
  <si>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</si>
  <si>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</si>
  <si>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</si>
  <si>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</si>
  <si>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</si>
  <si>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</si>
  <si>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</si>
  <si>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</si>
  <si>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</si>
  <si>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</si>
  <si>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</si>
  <si>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</si>
  <si>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</si>
  <si>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</si>
  <si>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</si>
  <si>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</si>
  <si>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</si>
  <si>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</si>
  <si>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</si>
  <si>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</si>
  <si>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</si>
  <si>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</si>
  <si>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</si>
  <si>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</si>
  <si>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</si>
  <si>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</si>
  <si>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</si>
  <si>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</si>
  <si>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</si>
  <si>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</si>
  <si>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</si>
  <si>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</si>
  <si>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</si>
  <si>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</si>
  <si>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</si>
  <si>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</si>
  <si>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</si>
  <si>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</si>
  <si>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</si>
  <si>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</si>
  <si>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</si>
  <si>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</si>
  <si>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</si>
  <si>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</si>
  <si>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</si>
  <si>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</si>
  <si>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</si>
  <si>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</si>
  <si>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</si>
  <si>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</si>
  <si>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</si>
  <si>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</si>
  <si>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</si>
  <si>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</si>
  <si>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</si>
  <si>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</si>
  <si>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</si>
  <si>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</si>
  <si>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</si>
  <si>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</si>
  <si>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</si>
  <si>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</si>
  <si>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</si>
  <si>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</si>
  <si>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</si>
  <si>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</si>
  <si>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</si>
  <si>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</si>
  <si>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</si>
  <si>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</si>
  <si>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</si>
  <si>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</si>
  <si>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</si>
  <si>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</si>
  <si>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</si>
  <si>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</si>
  <si>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</si>
  <si>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</si>
  <si>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</si>
  <si>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</si>
  <si>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</si>
  <si>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</si>
  <si>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</si>
  <si>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</si>
  <si>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</si>
  <si>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</si>
  <si>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</si>
  <si>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</si>
  <si>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</si>
  <si>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</si>
  <si>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</si>
  <si>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</si>
  <si>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</si>
  <si>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</si>
  <si>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</si>
  <si>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</si>
  <si>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</si>
  <si>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</si>
  <si>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</si>
  <si>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</si>
  <si>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</si>
  <si>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</si>
  <si>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</si>
  <si>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</si>
  <si>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</si>
  <si>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</si>
  <si>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</si>
  <si>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</si>
  <si>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</si>
  <si>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</si>
  <si>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</si>
  <si>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</si>
  <si>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</si>
  <si>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</si>
  <si>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</si>
  <si>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</si>
  <si>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</si>
  <si>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</si>
  <si>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</si>
  <si>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</si>
  <si>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</si>
  <si>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</si>
  <si>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</si>
  <si>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</si>
  <si>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</si>
  <si>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</si>
  <si>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</si>
  <si>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</si>
  <si>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</si>
  <si>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</si>
  <si>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</si>
  <si>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</si>
  <si>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</si>
  <si>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</si>
  <si>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</si>
  <si>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</si>
  <si>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</si>
  <si>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</si>
  <si>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</si>
  <si>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</si>
  <si>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</si>
  <si>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</si>
  <si>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</si>
  <si>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</si>
  <si>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</si>
  <si>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</si>
  <si>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</si>
  <si>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</si>
  <si>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</si>
  <si>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</si>
  <si>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</si>
  <si>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</si>
  <si>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</si>
  <si>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</si>
  <si>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</si>
  <si>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</si>
  <si>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</si>
  <si>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</si>
  <si>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</si>
  <si>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</si>
  <si>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</si>
  <si>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</si>
  <si>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</si>
  <si>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</si>
  <si>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</si>
  <si>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</si>
  <si>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</si>
  <si>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</si>
  <si>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</si>
  <si>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</si>
  <si>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</si>
  <si>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</si>
  <si>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</si>
  <si>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</si>
  <si>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</si>
  <si>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</si>
  <si>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</si>
  <si>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</si>
  <si>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</si>
  <si>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</si>
  <si>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</si>
  <si>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</si>
  <si>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</si>
  <si>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</si>
  <si>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</si>
  <si>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</si>
  <si>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</si>
  <si>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</si>
  <si>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</si>
  <si>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</si>
  <si>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</si>
  <si>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</si>
  <si>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</si>
  <si>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</si>
  <si>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</si>
  <si>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</si>
  <si>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</si>
  <si>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</si>
  <si>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</si>
  <si>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</si>
  <si>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</si>
  <si>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</si>
  <si>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</si>
  <si>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</si>
  <si>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</si>
  <si>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</si>
  <si>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</si>
  <si>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</si>
  <si>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</si>
  <si>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</si>
  <si>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</si>
  <si>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</si>
  <si>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</si>
  <si>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</si>
  <si>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</si>
  <si>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</si>
  <si>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</si>
  <si>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</si>
  <si>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</si>
  <si>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</si>
  <si>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</si>
  <si>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</si>
  <si>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</si>
  <si>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</si>
  <si>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</si>
  <si>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</si>
  <si>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</si>
  <si>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</si>
  <si>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</si>
  <si>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</si>
  <si>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</si>
  <si>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</si>
  <si>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</si>
  <si>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</si>
  <si>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</si>
  <si>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</si>
  <si>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</si>
  <si>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</si>
  <si>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</si>
  <si>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</si>
  <si>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</si>
  <si>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</si>
  <si>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</si>
  <si>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</si>
  <si>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</si>
  <si>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</si>
  <si>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</si>
  <si>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</si>
  <si>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</si>
  <si>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</si>
  <si>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</si>
  <si>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</si>
  <si>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</si>
  <si>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</si>
  <si>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</si>
  <si>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</si>
  <si>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</si>
  <si>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</si>
  <si>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</si>
  <si>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</si>
  <si>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</si>
  <si>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</si>
  <si>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</si>
  <si>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</si>
  <si>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</si>
  <si>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</si>
  <si>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</si>
  <si>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</si>
  <si>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</si>
  <si>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</si>
  <si>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</si>
  <si>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</si>
  <si>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</si>
  <si>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</si>
  <si>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</si>
  <si>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</si>
  <si>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</si>
  <si>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</si>
  <si>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</si>
  <si>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</si>
  <si>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</si>
  <si>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</si>
  <si>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</si>
  <si>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</si>
  <si>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</si>
  <si>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</si>
  <si>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</si>
  <si>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</si>
  <si>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</si>
  <si>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</si>
  <si>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</si>
  <si>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</si>
  <si>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</si>
  <si>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</si>
  <si>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</si>
  <si>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</si>
  <si>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</si>
  <si>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</si>
  <si>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</si>
  <si>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</si>
  <si>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</si>
  <si>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</si>
  <si>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</si>
  <si>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</si>
  <si>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</si>
  <si>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</si>
  <si>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</si>
  <si>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</si>
  <si>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</si>
  <si>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</si>
  <si>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</si>
  <si>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</si>
  <si>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</si>
  <si>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</si>
  <si>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</si>
  <si>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</si>
  <si>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</si>
  <si>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</si>
  <si>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</si>
  <si>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</si>
  <si>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</si>
  <si>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</si>
  <si>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</si>
  <si>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</si>
  <si>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</si>
  <si>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</si>
  <si>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</si>
  <si>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</si>
  <si>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</si>
  <si>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</si>
  <si>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</si>
  <si>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</si>
  <si>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</si>
  <si>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</si>
  <si>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</si>
  <si>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</si>
  <si>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</si>
  <si>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</si>
  <si>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</si>
  <si>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</si>
  <si>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</si>
  <si>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</si>
  <si>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</si>
  <si>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</si>
  <si>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</si>
  <si>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</si>
  <si>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</si>
  <si>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</si>
  <si>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</si>
  <si>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</si>
  <si>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</si>
  <si>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</si>
  <si>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</si>
  <si>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</si>
  <si>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</si>
  <si>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</si>
  <si>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</si>
  <si>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</si>
  <si>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</si>
  <si>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</si>
  <si>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</si>
  <si>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</si>
  <si>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</si>
  <si>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</si>
  <si>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</si>
  <si>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</si>
  <si>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</si>
  <si>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</si>
  <si>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</si>
  <si>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</si>
  <si>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</si>
  <si>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</si>
  <si>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</si>
  <si>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</si>
  <si>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</si>
  <si>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</si>
  <si>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</si>
  <si>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</si>
  <si>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</si>
  <si>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</si>
  <si>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</si>
  <si>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</si>
  <si>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</si>
  <si>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</si>
  <si>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</si>
  <si>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</si>
  <si>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</si>
  <si>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</si>
  <si>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</si>
  <si>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</si>
  <si>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</si>
  <si>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</si>
  <si>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</si>
  <si>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</si>
  <si>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</si>
  <si>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</si>
  <si>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</si>
  <si>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</si>
  <si>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</si>
  <si>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</si>
  <si>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</si>
  <si>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</si>
  <si>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</si>
  <si>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</si>
  <si>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</si>
  <si>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</si>
  <si>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</si>
  <si>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</si>
  <si>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</si>
  <si>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</si>
  <si>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</si>
  <si>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</si>
  <si>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</si>
  <si>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</si>
  <si>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</si>
  <si>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</si>
  <si>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</si>
  <si>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</si>
  <si>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</si>
  <si>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</si>
  <si>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</si>
  <si>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</si>
  <si>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</si>
  <si>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</si>
  <si>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</si>
  <si>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</si>
  <si>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</si>
  <si>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</si>
  <si>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</si>
  <si>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</si>
  <si>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</si>
  <si>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</si>
  <si>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</si>
  <si>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</si>
  <si>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</si>
  <si>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</si>
  <si>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</si>
  <si>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</si>
  <si>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</si>
  <si>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</si>
  <si>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</si>
  <si>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</si>
  <si>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</si>
  <si>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</si>
  <si>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</si>
  <si>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</si>
  <si>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</si>
  <si>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</si>
  <si>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</si>
  <si>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</si>
  <si>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</si>
  <si>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</si>
  <si>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</si>
  <si>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</si>
  <si>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</si>
  <si>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</si>
  <si>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</si>
  <si>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</si>
  <si>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</si>
  <si>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</si>
  <si>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</si>
  <si>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</si>
  <si>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</si>
  <si>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</si>
  <si>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</si>
  <si>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</si>
  <si>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</si>
  <si>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</si>
  <si>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</si>
  <si>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</si>
  <si>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</si>
  <si>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</si>
  <si>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</si>
  <si>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</si>
  <si>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</si>
  <si>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</si>
  <si>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</si>
  <si>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</si>
  <si>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</si>
  <si>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</si>
  <si>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</si>
  <si>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</si>
  <si>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</si>
  <si>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</si>
  <si>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</si>
  <si>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</si>
  <si>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</si>
  <si>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</si>
  <si>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</si>
  <si>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</si>
  <si>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</si>
  <si>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</si>
  <si>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</si>
  <si>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</si>
  <si>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</si>
  <si>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</si>
  <si>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</si>
  <si>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</si>
  <si>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</si>
  <si>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</si>
  <si>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</si>
  <si>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</si>
  <si>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</si>
  <si>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</si>
  <si>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</si>
  <si>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</si>
  <si>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</si>
  <si>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</si>
  <si>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</si>
  <si>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</si>
  <si>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</si>
  <si>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</si>
  <si>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</si>
  <si>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</si>
  <si>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</si>
  <si>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</si>
  <si>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</si>
  <si>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</si>
  <si>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</si>
  <si>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</si>
  <si>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</si>
  <si>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</si>
  <si>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</si>
  <si>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</si>
  <si>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</si>
  <si>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</si>
  <si>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</si>
  <si>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</si>
  <si>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</si>
  <si>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</si>
  <si>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</si>
  <si>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</si>
  <si>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</si>
  <si>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</si>
  <si>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</si>
  <si>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</si>
  <si>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</si>
  <si>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</si>
  <si>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</si>
  <si>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</si>
  <si>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</si>
  <si>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</si>
  <si>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</si>
  <si>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</si>
  <si>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</si>
  <si>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</si>
  <si>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</si>
  <si>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</si>
  <si>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</si>
  <si>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</si>
  <si>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</si>
  <si>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</si>
  <si>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</si>
  <si>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</si>
  <si>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</si>
  <si>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</si>
  <si>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</si>
  <si>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</si>
  <si>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</si>
  <si>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</si>
  <si>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</si>
  <si>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</si>
  <si>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</si>
  <si>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</si>
  <si>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</si>
  <si>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</si>
  <si>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</si>
  <si>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</si>
  <si>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</si>
  <si>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</si>
  <si>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</si>
  <si>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</si>
  <si>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</si>
  <si>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</si>
  <si>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</si>
  <si>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</si>
  <si>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</si>
  <si>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</si>
  <si>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</si>
  <si>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</si>
  <si>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</si>
  <si>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</si>
  <si>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</si>
  <si>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</si>
  <si>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</si>
  <si>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</si>
  <si>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</si>
  <si>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</si>
  <si>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</si>
  <si>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</si>
  <si>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</si>
  <si>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</si>
  <si>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</si>
  <si>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</si>
  <si>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</si>
  <si>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</si>
  <si>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</si>
  <si>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</si>
  <si>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</si>
  <si>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</si>
  <si>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</si>
  <si>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</si>
  <si>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</si>
  <si>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</si>
  <si>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</si>
  <si>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</si>
  <si>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</si>
  <si>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</si>
  <si>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</si>
  <si>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</si>
  <si>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</si>
  <si>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</si>
  <si>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</si>
  <si>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</si>
  <si>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</si>
  <si>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</si>
  <si>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</si>
  <si>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</si>
  <si>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</si>
  <si>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</si>
  <si>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</si>
  <si>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</si>
  <si>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</si>
  <si>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</si>
  <si>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</si>
  <si>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</si>
  <si>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</si>
  <si>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</si>
  <si>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</si>
  <si>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</si>
  <si>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</si>
  <si>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</si>
  <si>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</si>
  <si>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</si>
  <si>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</si>
  <si>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</si>
  <si>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</si>
  <si>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</si>
  <si>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</si>
  <si>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</si>
  <si>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</si>
  <si>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</si>
  <si>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</si>
  <si>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</si>
  <si>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</si>
  <si>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</si>
  <si>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</si>
  <si>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</si>
  <si>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</si>
  <si>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</si>
  <si>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</si>
  <si>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</si>
  <si>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</si>
  <si>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</si>
  <si>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</si>
  <si>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</si>
  <si>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</si>
  <si>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</si>
  <si>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</si>
  <si>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</si>
  <si>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</si>
  <si>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</si>
  <si>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</si>
  <si>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</si>
  <si>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</si>
  <si>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</si>
  <si>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</si>
  <si>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</si>
  <si>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</si>
  <si>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</si>
  <si>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</si>
  <si>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</si>
  <si>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</si>
  <si>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</si>
  <si>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</si>
  <si>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</si>
  <si>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</si>
  <si>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</si>
  <si>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</si>
  <si>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</si>
  <si>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</si>
  <si>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</si>
  <si>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</si>
  <si>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</si>
  <si>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</si>
  <si>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</si>
  <si>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</si>
  <si>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</si>
  <si>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</si>
  <si>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</si>
  <si>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</si>
  <si>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</si>
  <si>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</si>
  <si>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</si>
  <si>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</si>
  <si>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</si>
  <si>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</si>
  <si>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</si>
  <si>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</si>
  <si>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</si>
  <si>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</si>
  <si>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</si>
  <si>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</si>
  <si>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</si>
  <si>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</si>
  <si>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</si>
  <si>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</si>
  <si>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</si>
  <si>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</si>
  <si>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</si>
  <si>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</si>
  <si>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</si>
  <si>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</si>
  <si>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</si>
  <si>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</si>
  <si>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</si>
  <si>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</si>
  <si>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</si>
  <si>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</si>
  <si>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</si>
  <si>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</si>
  <si>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</si>
  <si>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</si>
  <si>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</si>
  <si>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</si>
  <si>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</si>
  <si>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</si>
  <si>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</si>
  <si>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</si>
  <si>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</si>
  <si>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</si>
  <si>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</si>
  <si>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</si>
  <si>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</si>
  <si>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</si>
  <si>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</si>
  <si>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</si>
  <si>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</si>
  <si>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</si>
  <si>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</si>
  <si>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</si>
  <si>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</si>
  <si>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</si>
  <si>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</si>
  <si>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</si>
  <si>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</si>
  <si>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</si>
  <si>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</si>
  <si>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</si>
  <si>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</si>
  <si>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</si>
  <si>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</si>
  <si>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</si>
  <si>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</si>
  <si>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</si>
  <si>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</si>
  <si>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</si>
  <si>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</si>
  <si>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</si>
  <si>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</si>
  <si>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</si>
  <si>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</si>
  <si>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</si>
  <si>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</si>
  <si>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</si>
  <si>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</si>
  <si>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</si>
  <si>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</si>
  <si>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</si>
  <si>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</si>
  <si>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</si>
  <si>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</si>
  <si>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</si>
  <si>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</si>
  <si>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</si>
  <si>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</si>
  <si>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</si>
  <si>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</si>
  <si>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</si>
  <si>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</si>
  <si>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</si>
  <si>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</si>
  <si>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</si>
  <si>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</si>
  <si>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</si>
  <si>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</si>
  <si>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</si>
  <si>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</si>
  <si>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</si>
  <si>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</si>
  <si>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</si>
  <si>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</si>
  <si>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</si>
  <si>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</si>
  <si>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</si>
  <si>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</si>
  <si>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</si>
  <si>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</si>
  <si>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</si>
  <si>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</si>
  <si>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</si>
  <si>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</si>
  <si>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</si>
  <si>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</si>
  <si>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</si>
  <si>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</si>
  <si>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</si>
  <si>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</si>
  <si>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</si>
  <si>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</si>
  <si>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</si>
  <si>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</si>
  <si>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</si>
  <si>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</si>
  <si>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</si>
  <si>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</si>
  <si>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</si>
  <si>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</si>
  <si>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</si>
  <si>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</si>
  <si>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</si>
  <si>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</si>
  <si>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</si>
  <si>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</si>
  <si>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</si>
  <si>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</si>
  <si>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</si>
  <si>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</si>
  <si>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</si>
  <si>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</si>
  <si>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</si>
  <si>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</si>
  <si>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</si>
  <si>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</si>
  <si>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</si>
  <si>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</si>
  <si>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</si>
  <si>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</si>
  <si>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</si>
  <si>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</si>
  <si>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</si>
  <si>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</si>
  <si>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</si>
  <si>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</si>
  <si>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</si>
  <si>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</si>
  <si>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</si>
  <si>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</si>
  <si>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</si>
  <si>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</si>
  <si>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</si>
  <si>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</si>
  <si>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</si>
  <si>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</si>
  <si>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</si>
  <si>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</si>
  <si>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</si>
  <si>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</si>
  <si>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</si>
  <si>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</si>
  <si>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</si>
  <si>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</si>
  <si>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</si>
  <si>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</si>
  <si>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</si>
  <si>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</si>
  <si>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</si>
  <si>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</si>
  <si>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</si>
  <si>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</si>
  <si>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</si>
  <si>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</si>
  <si>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</si>
  <si>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</si>
  <si>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</si>
  <si>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</si>
  <si>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</si>
  <si>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</si>
  <si>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</si>
  <si>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</si>
  <si>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</si>
  <si>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</si>
  <si>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</si>
  <si>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</si>
  <si>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</si>
  <si>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</si>
  <si>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</si>
  <si>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</si>
  <si>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</si>
  <si>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</si>
  <si>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</si>
  <si>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</si>
  <si>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</si>
  <si>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</si>
  <si>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</si>
  <si>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</si>
  <si>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</si>
  <si>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</si>
  <si>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</si>
  <si>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</si>
  <si>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</si>
  <si>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</si>
  <si>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</si>
  <si>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</si>
  <si>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</si>
  <si>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</si>
  <si>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</si>
  <si>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</si>
  <si>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</si>
  <si>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</si>
  <si>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</si>
  <si>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</si>
  <si>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</si>
  <si>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</si>
  <si>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</si>
  <si>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</si>
  <si>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</si>
  <si>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</si>
  <si>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</si>
  <si>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</si>
  <si>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</si>
  <si>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</si>
  <si>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</si>
  <si>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</si>
  <si>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</si>
  <si>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</si>
  <si>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</si>
  <si>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</si>
  <si>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</si>
  <si>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</si>
  <si>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</si>
  <si>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</si>
  <si>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</si>
  <si>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</si>
  <si>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</si>
  <si>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</si>
  <si>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</si>
  <si>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</si>
  <si>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</si>
  <si>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</si>
  <si>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</si>
  <si>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</si>
  <si>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</si>
  <si>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</si>
  <si>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</si>
  <si>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</si>
  <si>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</si>
  <si>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</si>
  <si>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</si>
  <si>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</si>
  <si>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</si>
  <si>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</si>
  <si>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</si>
  <si>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</si>
  <si>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</si>
  <si>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</si>
  <si>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</si>
  <si>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</si>
  <si>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</si>
  <si>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</si>
  <si>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</si>
  <si>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</si>
  <si>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</si>
  <si>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</si>
  <si>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</si>
  <si>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</si>
  <si>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</si>
  <si>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</si>
  <si>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</si>
  <si>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</si>
  <si>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</si>
  <si>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</si>
  <si>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</si>
  <si>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</si>
  <si>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</si>
  <si>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</si>
  <si>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</si>
  <si>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</si>
  <si>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</si>
  <si>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</si>
  <si>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</si>
  <si>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</si>
  <si>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</si>
  <si>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</si>
  <si>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</si>
  <si>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</si>
  <si>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</si>
  <si>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</si>
  <si>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</si>
  <si>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</si>
  <si>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</si>
  <si>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</si>
  <si>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</si>
  <si>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</si>
  <si>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</si>
  <si>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</si>
  <si>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</si>
  <si>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</si>
  <si>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</si>
  <si>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</si>
  <si>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</si>
  <si>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</si>
  <si>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</si>
  <si>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</si>
  <si>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</si>
  <si>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</si>
  <si>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</si>
  <si>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</si>
  <si>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</si>
  <si>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</si>
  <si>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</si>
  <si>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</si>
  <si>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</si>
  <si>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</si>
  <si>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</si>
  <si>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</si>
  <si>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</si>
  <si>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</si>
  <si>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</si>
  <si>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</si>
  <si>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</si>
  <si>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</si>
  <si>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</si>
  <si>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</si>
  <si>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</si>
  <si>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</si>
  <si>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</si>
  <si>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</si>
  <si>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</si>
  <si>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</si>
  <si>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</si>
  <si>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</si>
  <si>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</si>
  <si>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</si>
  <si>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</si>
  <si>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</si>
  <si>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</si>
  <si>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</si>
  <si>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</si>
  <si>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</si>
  <si>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</si>
  <si>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</si>
  <si>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</si>
  <si>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</si>
  <si>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</si>
  <si>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</si>
  <si>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</si>
  <si>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</si>
  <si>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</si>
  <si>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</si>
  <si>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</si>
  <si>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</si>
  <si>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</si>
  <si>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</si>
  <si>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</si>
  <si>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</si>
  <si>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</si>
  <si>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</si>
  <si>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</si>
  <si>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</si>
  <si>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</si>
  <si>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</si>
  <si>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</si>
  <si>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</si>
  <si>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</si>
  <si>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</si>
  <si>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</si>
  <si>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</si>
  <si>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</si>
  <si>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</si>
  <si>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</si>
  <si>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</si>
  <si>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</si>
  <si>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</si>
  <si>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</si>
  <si>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</si>
  <si>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</si>
  <si>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</si>
  <si>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</si>
  <si>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</si>
  <si>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</si>
  <si>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</si>
  <si>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</si>
  <si>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</si>
  <si>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</si>
  <si>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</si>
  <si>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</si>
  <si>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</si>
  <si>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</si>
  <si>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</si>
  <si>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</si>
  <si>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</si>
  <si>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</si>
  <si>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</si>
  <si>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</si>
  <si>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</si>
  <si>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</si>
  <si>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</si>
  <si>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</si>
  <si>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</si>
  <si>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</si>
  <si>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</si>
  <si>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</si>
  <si>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</si>
  <si>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</si>
  <si>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</si>
  <si>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</si>
  <si>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</si>
  <si>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</si>
  <si>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</si>
  <si>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</si>
  <si>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</si>
  <si>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</si>
  <si>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</si>
  <si>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</si>
  <si>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</si>
  <si>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</si>
  <si>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</si>
  <si>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</si>
  <si>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</si>
  <si>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</si>
  <si>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</si>
  <si>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</si>
  <si>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</si>
  <si>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</si>
  <si>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</si>
  <si>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</si>
  <si>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</si>
  <si>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</si>
  <si>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</si>
  <si>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</si>
  <si>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</si>
  <si>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</si>
  <si>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</si>
  <si>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</si>
  <si>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</si>
  <si>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</si>
  <si>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</si>
  <si>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</si>
  <si>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</si>
  <si>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</si>
  <si>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</si>
  <si>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</si>
  <si>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</si>
  <si>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</si>
  <si>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</si>
  <si>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</si>
  <si>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</si>
  <si>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</si>
  <si>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</si>
  <si>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</si>
  <si>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</si>
  <si>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</si>
  <si>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</si>
  <si>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</si>
  <si>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</si>
  <si>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</si>
  <si>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</si>
  <si>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</si>
  <si>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</si>
  <si>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</si>
  <si>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</si>
  <si>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</si>
  <si>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</si>
  <si>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</si>
  <si>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</si>
  <si>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</si>
  <si>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</si>
  <si>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</si>
  <si>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</si>
  <si>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</si>
  <si>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</si>
  <si>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</si>
  <si>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</si>
  <si>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</si>
  <si>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</si>
  <si>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</si>
  <si>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</si>
  <si>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</si>
  <si>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</si>
  <si>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</si>
  <si>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</si>
  <si>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</si>
  <si>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</si>
  <si>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</si>
  <si>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</si>
  <si>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</si>
  <si>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</si>
  <si>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</si>
  <si>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</si>
  <si>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</si>
  <si>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</si>
  <si>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</si>
  <si>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</si>
  <si>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</si>
  <si>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</si>
  <si>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</si>
  <si>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</si>
  <si>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</si>
  <si>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</si>
  <si>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</si>
  <si>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</si>
  <si>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</si>
  <si>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</si>
  <si>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</si>
  <si>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</si>
  <si>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</si>
  <si>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</si>
  <si>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</si>
  <si>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</si>
  <si>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</si>
  <si>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</si>
  <si>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</si>
  <si>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</si>
  <si>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</si>
  <si>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</si>
  <si>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</si>
  <si>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</si>
  <si>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</si>
  <si>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</si>
  <si>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</si>
  <si>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</si>
  <si>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</si>
  <si>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</si>
  <si>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</si>
  <si>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</si>
  <si>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</si>
  <si>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</si>
  <si>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</si>
  <si>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</si>
  <si>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</si>
  <si>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</si>
  <si>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</si>
  <si>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</si>
  <si>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</si>
  <si>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</si>
  <si>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</si>
  <si>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</si>
  <si>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</si>
  <si>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</si>
  <si>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</si>
  <si>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</si>
  <si>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</si>
  <si>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</si>
  <si>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</si>
  <si>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</si>
  <si>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</si>
  <si>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</si>
  <si>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</si>
  <si>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</si>
  <si>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</si>
  <si>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</si>
  <si>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</si>
  <si>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</si>
  <si>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</si>
  <si>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</si>
  <si>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</si>
  <si>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</si>
  <si>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</si>
  <si>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</si>
  <si>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</si>
  <si>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</si>
  <si>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</si>
  <si>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</si>
  <si>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</si>
  <si>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</si>
  <si>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</si>
  <si>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</si>
  <si>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</si>
  <si>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</si>
  <si>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</si>
  <si>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</si>
  <si>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</si>
  <si>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</si>
  <si>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</si>
  <si>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</si>
  <si>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</si>
  <si>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</si>
  <si>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</si>
  <si>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</si>
  <si>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</si>
  <si>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</si>
  <si>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</si>
  <si>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</si>
  <si>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</si>
  <si>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</si>
  <si>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</si>
  <si>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</si>
  <si>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</si>
  <si>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</si>
  <si>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</si>
  <si>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</si>
  <si>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</si>
  <si>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</si>
  <si>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</si>
  <si>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</si>
  <si>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</si>
  <si>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</si>
  <si>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</si>
  <si>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</si>
  <si>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</si>
  <si>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</si>
  <si>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</si>
  <si>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</si>
  <si>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</si>
  <si>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</si>
  <si>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</si>
  <si>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</si>
  <si>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</si>
  <si>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</si>
  <si>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</si>
  <si>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</si>
  <si>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</si>
  <si>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</si>
  <si>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</si>
  <si>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</si>
  <si>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</si>
  <si>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</si>
  <si>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</si>
  <si>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</si>
  <si>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</si>
  <si>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</si>
  <si>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</si>
  <si>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</si>
  <si>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</si>
  <si>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</si>
  <si>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</si>
  <si>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</si>
  <si>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</si>
  <si>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</si>
  <si>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</si>
  <si>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</si>
  <si>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</si>
  <si>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</si>
  <si>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</si>
  <si>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</si>
  <si>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</si>
  <si>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</si>
  <si>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</si>
  <si>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</si>
  <si>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</si>
  <si>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</si>
  <si>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</si>
  <si>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</si>
  <si>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</si>
  <si>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</si>
  <si>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</si>
  <si>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</si>
  <si>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</si>
  <si>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</si>
  <si>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</si>
  <si>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</si>
  <si>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</si>
  <si>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</si>
  <si>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</si>
  <si>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</si>
  <si>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</si>
  <si>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</si>
  <si>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</si>
  <si>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</si>
  <si>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</si>
  <si>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</si>
  <si>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</si>
  <si>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</si>
  <si>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</si>
  <si>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</si>
  <si>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</si>
  <si>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</si>
  <si>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</si>
  <si>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</si>
  <si>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</si>
  <si>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</si>
  <si>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</si>
  <si>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</si>
  <si>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</si>
  <si>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</si>
  <si>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</si>
  <si>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</si>
  <si>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</si>
  <si>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</si>
  <si>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</si>
  <si>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</si>
  <si>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</si>
  <si>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</si>
  <si>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</si>
  <si>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</si>
  <si>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</si>
  <si>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</si>
  <si>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</si>
  <si>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</si>
  <si>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</si>
  <si>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</si>
  <si>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</si>
  <si>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</si>
  <si>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</si>
  <si>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</si>
  <si>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</si>
  <si>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</si>
  <si>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</si>
  <si>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</si>
  <si>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</si>
  <si>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</si>
  <si>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</si>
  <si>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</si>
  <si>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</si>
  <si>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</si>
  <si>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</si>
  <si>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</si>
  <si>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</si>
  <si>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</si>
  <si>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</si>
  <si>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</si>
  <si>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</si>
  <si>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</si>
  <si>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</si>
  <si>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</si>
  <si>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</si>
  <si>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</si>
  <si>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</si>
  <si>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</si>
  <si>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</si>
  <si>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</si>
  <si>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</si>
  <si>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</si>
  <si>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</si>
  <si>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</si>
  <si>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</si>
  <si>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</si>
  <si>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</si>
  <si>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</si>
  <si>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</si>
  <si>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</si>
  <si>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</si>
  <si>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</si>
  <si>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</si>
  <si>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</si>
  <si>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</si>
  <si>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</si>
  <si>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</si>
  <si>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</si>
  <si>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</si>
  <si>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</si>
  <si>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</si>
  <si>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</si>
  <si>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</si>
  <si>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</si>
  <si>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</si>
  <si>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</si>
  <si>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</si>
  <si>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</si>
  <si>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</si>
  <si>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</si>
  <si>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</si>
  <si>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</si>
  <si>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</si>
  <si>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</si>
  <si>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</si>
  <si>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</si>
  <si>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</si>
  <si>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</si>
  <si>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</si>
  <si>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</si>
  <si>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</si>
  <si>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</si>
  <si>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</si>
  <si>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</si>
  <si>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</si>
  <si>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</si>
  <si>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</si>
  <si>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</si>
  <si>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</si>
  <si>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</si>
  <si>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</si>
  <si>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</si>
  <si>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</si>
  <si>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</si>
  <si>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</si>
  <si>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</si>
  <si>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</si>
  <si>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</si>
  <si>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</si>
  <si>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</si>
  <si>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</si>
  <si>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</si>
  <si>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</si>
  <si>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</si>
  <si>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</si>
  <si>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</si>
  <si>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</si>
  <si>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</si>
  <si>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</si>
  <si>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</si>
  <si>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</si>
  <si>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</si>
  <si>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</si>
  <si>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</si>
  <si>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</si>
  <si>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</si>
  <si>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</si>
  <si>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</si>
  <si>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</si>
  <si>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</si>
  <si>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</si>
  <si>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</si>
  <si>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</si>
  <si>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</si>
  <si>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</si>
  <si>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</si>
  <si>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</si>
  <si>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</si>
  <si>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</si>
  <si>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</si>
  <si>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</si>
  <si>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</si>
  <si>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</si>
  <si>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</si>
  <si>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</si>
  <si>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</si>
  <si>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</si>
  <si>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</si>
  <si>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</si>
  <si>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</si>
  <si>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</si>
  <si>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</si>
  <si>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</si>
  <si>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</si>
  <si>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</si>
  <si>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</si>
  <si>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</si>
  <si>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</si>
  <si>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</si>
  <si>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</si>
  <si>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</si>
  <si>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</si>
  <si>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</si>
  <si>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</si>
  <si>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</si>
  <si>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</si>
  <si>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</si>
  <si>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</si>
  <si>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</si>
  <si>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</si>
  <si>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</si>
  <si>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</si>
  <si>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</si>
  <si>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</si>
  <si>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</si>
  <si>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</si>
  <si>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</si>
  <si>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</si>
  <si>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</si>
  <si>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</si>
  <si>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</si>
  <si>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</si>
  <si>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</si>
  <si>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</si>
  <si>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</si>
  <si>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</si>
  <si>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</si>
  <si>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</si>
  <si>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</si>
  <si>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</si>
  <si>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</si>
  <si>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</si>
  <si>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</si>
  <si>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</si>
  <si>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</si>
  <si>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</si>
  <si>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</si>
  <si>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</si>
  <si>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</si>
  <si>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</si>
  <si>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</si>
  <si>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</si>
  <si>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</si>
  <si>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</si>
  <si>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</si>
  <si>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</si>
  <si>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</si>
  <si>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</si>
  <si>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</si>
  <si>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</si>
  <si>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</si>
  <si>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</si>
  <si>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</si>
  <si>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</si>
  <si>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</si>
  <si>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</si>
  <si>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</si>
  <si>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</si>
  <si>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</si>
  <si>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</si>
  <si>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</si>
  <si>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</si>
  <si>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</si>
  <si>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</si>
  <si>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</si>
  <si>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</si>
  <si>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</si>
  <si>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</si>
  <si>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</si>
  <si>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</si>
  <si>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</si>
  <si>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</si>
  <si>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</si>
  <si>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</si>
  <si>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</si>
  <si>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</si>
  <si>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</si>
  <si>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</si>
  <si>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</si>
  <si>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</si>
  <si>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</si>
  <si>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</si>
  <si>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</si>
  <si>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</si>
  <si>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</si>
  <si>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</si>
  <si>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</si>
  <si>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</si>
  <si>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</si>
  <si>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</si>
  <si>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</si>
  <si>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</si>
  <si>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</si>
  <si>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</si>
  <si>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</si>
  <si>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</si>
  <si>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</si>
  <si>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</si>
  <si>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</si>
  <si>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</si>
  <si>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</si>
  <si>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</si>
  <si>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</si>
  <si>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</si>
  <si>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</si>
  <si>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</si>
  <si>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</si>
  <si>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</si>
  <si>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</si>
  <si>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</si>
  <si>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</si>
  <si>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</si>
  <si>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</si>
  <si>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</si>
  <si>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</si>
  <si>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</si>
  <si>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</si>
  <si>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</si>
  <si>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</si>
  <si>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</si>
  <si>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</si>
  <si>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</si>
  <si>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</si>
  <si>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</si>
  <si>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</si>
  <si>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</si>
  <si>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</si>
  <si>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</si>
  <si>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</si>
  <si>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</si>
  <si>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</si>
  <si>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</si>
  <si>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</si>
  <si>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</si>
  <si>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</si>
  <si>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</si>
  <si>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</si>
  <si>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</si>
  <si>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</si>
  <si>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</si>
  <si>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</si>
  <si>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</si>
  <si>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</si>
  <si>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</si>
  <si>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</si>
  <si>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</si>
  <si>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</si>
  <si>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</si>
  <si>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</si>
  <si>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</si>
  <si>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</si>
  <si>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</si>
  <si>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</si>
  <si>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</si>
  <si>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</si>
  <si>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</si>
  <si>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</si>
  <si>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</si>
  <si>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</si>
  <si>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</si>
  <si>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</si>
  <si>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</si>
  <si>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</si>
  <si>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</si>
  <si>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</si>
  <si>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</si>
  <si>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</si>
  <si>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</si>
  <si>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</si>
  <si>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</si>
  <si>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</si>
  <si>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</si>
  <si>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</si>
  <si>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</si>
  <si>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</si>
  <si>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</si>
  <si>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</si>
  <si>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</si>
  <si>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</si>
  <si>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</si>
  <si>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</si>
  <si>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</si>
  <si>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</si>
  <si>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</si>
  <si>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</si>
  <si>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</si>
  <si>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</si>
  <si>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</si>
  <si>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</si>
  <si>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</si>
  <si>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</si>
  <si>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</si>
  <si>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</si>
  <si>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</si>
  <si>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</si>
  <si>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</si>
  <si>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</si>
  <si>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</si>
  <si>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</si>
  <si>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</si>
  <si>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</si>
  <si>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</si>
  <si>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</si>
  <si>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</si>
  <si>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</si>
  <si>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</si>
  <si>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</si>
  <si>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</si>
  <si>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</si>
  <si>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</si>
  <si>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</si>
  <si>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</si>
  <si>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</si>
  <si>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</si>
  <si>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</si>
  <si>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</si>
  <si>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</si>
  <si>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</si>
  <si>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</si>
  <si>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</si>
  <si>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</si>
  <si>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</si>
  <si>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</si>
  <si>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</si>
  <si>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</si>
  <si>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</si>
  <si>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</si>
  <si>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</si>
  <si>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</si>
  <si>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</si>
  <si>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</si>
  <si>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</si>
  <si>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</si>
  <si>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</si>
  <si>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</si>
  <si>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</si>
  <si>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</si>
  <si>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</si>
  <si>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</si>
  <si>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</si>
  <si>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</si>
  <si>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</si>
  <si>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</si>
  <si>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</si>
  <si>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</si>
  <si>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</si>
  <si>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</si>
  <si>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</si>
  <si>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</si>
  <si>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</si>
  <si>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</si>
  <si>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</si>
  <si>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</si>
  <si>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</si>
  <si>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</si>
  <si>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</si>
  <si>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</si>
  <si>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</si>
  <si>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</si>
  <si>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</si>
  <si>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</si>
  <si>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</si>
  <si>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</si>
  <si>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</si>
  <si>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</si>
  <si>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</si>
  <si>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</si>
  <si>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</si>
  <si>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</si>
  <si>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</si>
  <si>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</si>
  <si>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</si>
  <si>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</si>
  <si>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</si>
  <si>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</si>
  <si>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</si>
  <si>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</si>
  <si>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</si>
  <si>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</si>
  <si>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</si>
  <si>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</si>
  <si>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</si>
  <si>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</si>
  <si>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</si>
  <si>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</si>
  <si>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</si>
  <si>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</si>
  <si>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</si>
  <si>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</si>
  <si>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</si>
  <si>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</si>
  <si>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</si>
  <si>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</si>
  <si>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</si>
  <si>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</si>
  <si>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</si>
  <si>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</si>
  <si>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</si>
  <si>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</si>
  <si>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</si>
  <si>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</si>
  <si>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</si>
  <si>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</si>
  <si>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</si>
  <si>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</si>
  <si>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</si>
  <si>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</si>
  <si>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</si>
  <si>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</si>
  <si>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</si>
  <si>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</si>
  <si>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</si>
  <si>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</si>
  <si>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</si>
  <si>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</si>
  <si>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</si>
  <si>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</si>
  <si>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</si>
  <si>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</si>
  <si>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</si>
  <si>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</si>
  <si>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</si>
  <si>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</si>
  <si>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</si>
  <si>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</si>
  <si>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</si>
  <si>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</si>
  <si>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</si>
  <si>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</si>
  <si>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</si>
  <si>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</si>
  <si>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</si>
  <si>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</si>
  <si>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</si>
  <si>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</si>
  <si>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</si>
  <si>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</si>
  <si>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</si>
  <si>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</si>
  <si>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</si>
  <si>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</si>
  <si>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</si>
  <si>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</si>
  <si>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</si>
  <si>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</si>
  <si>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</si>
  <si>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</si>
  <si>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</si>
  <si>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</si>
  <si>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</si>
  <si>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</si>
  <si>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</si>
  <si>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</si>
  <si>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</si>
  <si>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</si>
  <si>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</si>
  <si>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</si>
  <si>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</si>
  <si>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</si>
  <si>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</si>
  <si>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</si>
  <si>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</si>
  <si>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</si>
  <si>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</si>
  <si>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</si>
  <si>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</si>
  <si>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</si>
  <si>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</si>
  <si>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</si>
  <si>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</si>
  <si>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</si>
  <si>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</si>
  <si>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</si>
  <si>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</si>
  <si>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</si>
  <si>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</si>
  <si>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</si>
  <si>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</si>
  <si>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</si>
  <si>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</si>
  <si>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</si>
  <si>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</si>
  <si>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</si>
  <si>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</si>
  <si>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</si>
  <si>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</si>
  <si>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</si>
  <si>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</si>
  <si>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</si>
  <si>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</si>
  <si>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</si>
  <si>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</si>
  <si>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</si>
  <si>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</si>
  <si>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</si>
  <si>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</si>
  <si>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</si>
  <si>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</si>
  <si>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</si>
  <si>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</si>
  <si>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</si>
  <si>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</si>
  <si>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</si>
  <si>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</si>
  <si>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</si>
  <si>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</si>
  <si>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</si>
  <si>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</si>
  <si>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</si>
  <si>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</si>
  <si>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</si>
  <si>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</si>
  <si>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</si>
  <si>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</si>
  <si>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</si>
  <si>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</si>
  <si>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</si>
  <si>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</si>
  <si>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</si>
  <si>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</si>
  <si>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</si>
  <si>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</si>
  <si>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</si>
  <si>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</si>
  <si>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</si>
  <si>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</si>
  <si>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</si>
  <si>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</si>
  <si>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</si>
  <si>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</si>
  <si>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</si>
  <si>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</si>
  <si>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</si>
  <si>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</si>
  <si>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</si>
  <si>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</si>
  <si>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</si>
  <si>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</si>
  <si>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</si>
  <si>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</si>
  <si>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</si>
  <si>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</si>
  <si>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</si>
  <si>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</si>
  <si>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</si>
  <si>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</si>
  <si>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</si>
  <si>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</si>
  <si>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</si>
  <si>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</si>
  <si>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</si>
  <si>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</si>
  <si>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</si>
  <si>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</si>
  <si>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</si>
  <si>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</si>
  <si>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</si>
  <si>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</si>
  <si>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</si>
  <si>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</si>
  <si>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</si>
  <si>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</si>
  <si>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</si>
  <si>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</si>
  <si>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</si>
  <si>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</si>
  <si>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</si>
  <si>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</si>
  <si>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</si>
  <si>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</si>
  <si>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</si>
  <si>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</si>
  <si>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</si>
  <si>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</si>
  <si>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</si>
  <si>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</si>
  <si>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</si>
  <si>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</si>
  <si>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</si>
  <si>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</si>
  <si>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</si>
  <si>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</si>
  <si>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</si>
  <si>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</si>
  <si>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</si>
  <si>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</si>
  <si>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</si>
  <si>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</si>
  <si>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</si>
  <si>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</si>
  <si>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</si>
  <si>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</si>
  <si>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</si>
  <si>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</si>
  <si>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</si>
  <si>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</si>
  <si>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</si>
  <si>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</si>
  <si>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</si>
  <si>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</si>
  <si>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</si>
  <si>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</si>
  <si>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</si>
  <si>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</si>
  <si>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</si>
  <si>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</si>
  <si>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</si>
  <si>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</si>
  <si>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</si>
  <si>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</si>
  <si>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</si>
  <si>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</si>
  <si>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</si>
  <si>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</si>
  <si>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</si>
  <si>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</si>
  <si>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</si>
  <si>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</si>
  <si>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</si>
  <si>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</si>
  <si>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</si>
  <si>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</si>
  <si>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</si>
  <si>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</si>
  <si>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</si>
  <si>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</si>
  <si>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</si>
  <si>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</si>
  <si>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</si>
  <si>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</si>
  <si>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</si>
  <si>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</si>
  <si>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</si>
  <si>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</si>
  <si>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</si>
  <si>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</si>
  <si>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</si>
  <si>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</si>
  <si>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</si>
  <si>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</si>
  <si>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</si>
  <si>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</si>
  <si>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</si>
  <si>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</si>
  <si>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</si>
  <si>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</si>
  <si>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</si>
  <si>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</si>
  <si>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</si>
  <si>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</si>
  <si>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</si>
  <si>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</si>
  <si>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</si>
  <si>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</si>
  <si>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</si>
  <si>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</si>
  <si>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</si>
  <si>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</si>
  <si>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</si>
  <si>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</si>
  <si>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</si>
  <si>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</si>
  <si>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</si>
  <si>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</si>
  <si>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</si>
  <si>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</si>
  <si>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</si>
  <si>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</si>
  <si>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</si>
  <si>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</si>
  <si>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</si>
  <si>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</si>
  <si>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</si>
  <si>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</si>
  <si>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</si>
  <si>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</si>
  <si>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</si>
  <si>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</si>
  <si>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</si>
  <si>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</si>
  <si>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</si>
  <si>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</si>
  <si>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</si>
  <si>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</si>
  <si>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</si>
  <si>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</si>
  <si>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</si>
  <si>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</si>
  <si>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</si>
  <si>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</si>
  <si>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</si>
  <si>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</si>
  <si>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</si>
  <si>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</si>
  <si>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</si>
  <si>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</si>
  <si>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</si>
  <si>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</si>
  <si>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</si>
  <si>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</si>
  <si>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</si>
  <si>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</si>
  <si>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</si>
  <si>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</si>
  <si>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</si>
  <si>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</si>
  <si>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</si>
  <si>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</si>
  <si>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</si>
  <si>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</si>
  <si>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</si>
  <si>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</si>
  <si>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</si>
  <si>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</si>
  <si>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</si>
  <si>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</si>
  <si>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</si>
  <si>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</si>
  <si>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</si>
  <si>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</si>
  <si>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</si>
  <si>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</si>
  <si>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</si>
  <si>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</si>
  <si>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</si>
  <si>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</si>
  <si>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</si>
  <si>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</si>
  <si>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</si>
  <si>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</si>
  <si>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</si>
  <si>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</si>
  <si>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</si>
  <si>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</si>
  <si>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</si>
  <si>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</si>
  <si>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</si>
  <si>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</si>
  <si>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</si>
  <si>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</si>
  <si>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</si>
  <si>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</si>
  <si>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</si>
  <si>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</si>
  <si>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</si>
  <si>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</si>
  <si>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</si>
  <si>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</si>
  <si>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</si>
  <si>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</si>
  <si>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</si>
  <si>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</si>
  <si>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</si>
  <si>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</si>
  <si>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</si>
  <si>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</si>
  <si>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</si>
  <si>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</si>
  <si>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</si>
  <si>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</si>
  <si>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</si>
  <si>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</si>
  <si>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</si>
  <si>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</si>
  <si>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</si>
  <si>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</si>
  <si>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</si>
  <si>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</si>
  <si>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</si>
  <si>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</si>
  <si>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</si>
  <si>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</si>
  <si>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</si>
  <si>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</si>
  <si>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</si>
  <si>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</si>
  <si>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</si>
  <si>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</si>
  <si>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</si>
  <si>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</si>
  <si>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</si>
  <si>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</si>
  <si>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</si>
  <si>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</si>
  <si>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</si>
  <si>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</si>
  <si>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</si>
  <si>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</si>
  <si>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</si>
  <si>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</si>
  <si>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</si>
  <si>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</si>
  <si>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</si>
  <si>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</si>
  <si>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</si>
  <si>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</si>
  <si>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</si>
  <si>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</si>
  <si>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</si>
  <si>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</si>
  <si>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</si>
  <si>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</si>
  <si>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</si>
  <si>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</si>
  <si>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</si>
  <si>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</si>
  <si>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</si>
  <si>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</si>
  <si>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</si>
  <si>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</si>
  <si>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</si>
  <si>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</si>
  <si>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</si>
  <si>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</si>
  <si>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</si>
  <si>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</si>
  <si>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</si>
  <si>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</si>
  <si>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</si>
  <si>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</si>
  <si>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</si>
  <si>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</si>
  <si>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</si>
  <si>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</si>
  <si>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</si>
  <si>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</si>
  <si>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</si>
  <si>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</si>
  <si>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</si>
  <si>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</si>
  <si>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</si>
  <si>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</si>
  <si>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</si>
  <si>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</si>
  <si>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</si>
  <si>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</si>
  <si>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</si>
  <si>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</si>
  <si>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</si>
  <si>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</si>
  <si>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</si>
  <si>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</si>
  <si>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</si>
  <si>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</si>
  <si>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</si>
  <si>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</si>
  <si>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</si>
  <si>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</si>
  <si>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</si>
  <si>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</si>
  <si>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</si>
  <si>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</si>
  <si>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</si>
  <si>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</si>
  <si>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</si>
  <si>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</si>
  <si>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</si>
  <si>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</si>
  <si>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</si>
  <si>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</si>
  <si>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</si>
  <si>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</si>
  <si>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</si>
  <si>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</si>
  <si>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</si>
  <si>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</si>
  <si>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</si>
  <si>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</si>
  <si>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</si>
  <si>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</si>
  <si>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</si>
  <si>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</si>
  <si>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</si>
  <si>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</si>
  <si>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</si>
  <si>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</si>
  <si>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</si>
  <si>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</si>
  <si>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</si>
  <si>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</si>
  <si>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</si>
  <si>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</si>
  <si>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</si>
  <si>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</si>
  <si>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</si>
  <si>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</si>
  <si>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</si>
  <si>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</si>
  <si>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</si>
  <si>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</si>
  <si>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</si>
  <si>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</si>
  <si>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</si>
  <si>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</si>
  <si>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</si>
  <si>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</si>
  <si>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</si>
  <si>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</si>
  <si>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</si>
  <si>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</si>
  <si>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</si>
  <si>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</si>
  <si>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</si>
  <si>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</si>
  <si>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</si>
  <si>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</si>
  <si>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</si>
  <si>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</si>
  <si>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</si>
  <si>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</si>
  <si>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</si>
  <si>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</si>
  <si>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</si>
  <si>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</si>
  <si>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</si>
  <si>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</si>
  <si>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</si>
  <si>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</si>
  <si>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</si>
  <si>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</si>
  <si>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</si>
  <si>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</si>
  <si>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</si>
  <si>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</si>
  <si>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</si>
  <si>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</si>
  <si>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</si>
  <si>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</si>
  <si>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</si>
  <si>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</si>
  <si>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</si>
  <si>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</si>
  <si>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</si>
  <si>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</si>
  <si>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</si>
  <si>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</si>
  <si>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</si>
  <si>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</si>
  <si>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</si>
  <si>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</si>
  <si>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</si>
  <si>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</si>
  <si>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</si>
  <si>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</si>
  <si>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</si>
  <si>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</si>
  <si>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</si>
  <si>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</si>
  <si>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</si>
  <si>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</si>
  <si>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</si>
  <si>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</si>
  <si>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</si>
  <si>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</si>
  <si>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</si>
  <si>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</si>
  <si>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</si>
  <si>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</si>
  <si>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</si>
  <si>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</si>
  <si>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</si>
  <si>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</si>
  <si>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</si>
  <si>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</si>
  <si>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</si>
  <si>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</si>
  <si>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</si>
  <si>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</si>
  <si>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</si>
  <si>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</si>
  <si>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</si>
  <si>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</si>
  <si>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</si>
  <si>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</si>
  <si>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</si>
  <si>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</si>
  <si>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</si>
  <si>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</si>
  <si>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</si>
  <si>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</si>
  <si>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</si>
  <si>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</si>
  <si>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</si>
  <si>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</si>
  <si>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</si>
  <si>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</si>
  <si>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</si>
  <si>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</si>
  <si>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</si>
  <si>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</si>
  <si>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</si>
  <si>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</si>
  <si>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</si>
  <si>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</si>
  <si>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</si>
  <si>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</si>
  <si>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</si>
  <si>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</si>
  <si>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</si>
  <si>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</si>
  <si>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</si>
  <si>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</si>
  <si>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</si>
  <si>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</si>
  <si>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</si>
  <si>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</si>
  <si>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</si>
  <si>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</si>
  <si>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</si>
  <si>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</si>
  <si>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</si>
  <si>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</si>
  <si>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</si>
  <si>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</si>
  <si>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</si>
  <si>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</si>
  <si>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</si>
  <si>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</si>
  <si>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</si>
  <si>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</si>
  <si>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</si>
  <si>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</si>
  <si>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</si>
  <si>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</si>
  <si>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</si>
  <si>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</si>
  <si>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</si>
  <si>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</si>
  <si>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</si>
  <si>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</si>
  <si>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</si>
  <si>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</si>
  <si>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</si>
  <si>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</si>
  <si>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</si>
  <si>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</si>
  <si>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</si>
  <si>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</si>
  <si>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</si>
  <si>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</si>
  <si>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</si>
  <si>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</si>
  <si>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</si>
  <si>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</si>
  <si>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</si>
  <si>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</si>
  <si>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</si>
  <si>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</si>
  <si>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</si>
  <si>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</si>
  <si>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</si>
  <si>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</si>
  <si>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</si>
  <si>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</si>
  <si>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</si>
  <si>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</si>
  <si>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</si>
  <si>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</si>
  <si>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</si>
  <si>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</si>
  <si>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</si>
  <si>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</si>
  <si>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</si>
  <si>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</si>
  <si>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</si>
  <si>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</si>
  <si>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</si>
  <si>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</si>
  <si>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</si>
  <si>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</si>
  <si>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</si>
  <si>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</si>
  <si>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</si>
  <si>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</si>
  <si>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</si>
  <si>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</si>
  <si>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</si>
  <si>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</si>
  <si>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</si>
  <si>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</si>
  <si>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</si>
  <si>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</si>
  <si>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</si>
  <si>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</si>
  <si>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</si>
  <si>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</si>
  <si>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</si>
  <si>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</si>
  <si>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</si>
  <si>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</si>
  <si>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</si>
  <si>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</si>
  <si>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</si>
  <si>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</si>
  <si>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</si>
  <si>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</si>
  <si>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</si>
  <si>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</si>
  <si>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</si>
  <si>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</si>
  <si>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</si>
  <si>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</si>
  <si>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</si>
  <si>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</si>
  <si>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</si>
  <si>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</si>
  <si>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</si>
  <si>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</si>
  <si>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</si>
  <si>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</si>
  <si>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</si>
  <si>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</si>
  <si>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</si>
  <si>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</si>
  <si>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</si>
  <si>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</si>
  <si>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</si>
  <si>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</si>
  <si>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</si>
  <si>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</si>
  <si>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</si>
  <si>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</si>
  <si>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</si>
  <si>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</si>
  <si>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</si>
  <si>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</si>
  <si>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</si>
  <si>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</si>
  <si>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</si>
  <si>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</si>
  <si>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</si>
  <si>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</si>
  <si>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</si>
  <si>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</si>
  <si>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</si>
  <si>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</si>
  <si>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</si>
  <si>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</si>
  <si>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</si>
  <si>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</si>
  <si>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</si>
  <si>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</si>
  <si>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</si>
  <si>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</si>
  <si>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</si>
  <si>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</si>
  <si>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</si>
  <si>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</si>
  <si>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</si>
  <si>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</si>
  <si>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</si>
  <si>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</si>
  <si>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</si>
  <si>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</si>
  <si>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</si>
  <si>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</si>
  <si>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</si>
  <si>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</si>
  <si>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</si>
  <si>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</si>
  <si>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</si>
  <si>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</si>
  <si>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</si>
  <si>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</si>
  <si>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</si>
  <si>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</si>
  <si>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</si>
  <si>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</si>
  <si>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</si>
  <si>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</si>
  <si>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</si>
  <si>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</si>
  <si>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</si>
  <si>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</si>
  <si>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</si>
  <si>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</si>
  <si>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</si>
  <si>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</si>
  <si>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</si>
  <si>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</si>
  <si>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</si>
  <si>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</si>
  <si>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</si>
  <si>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</si>
  <si>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</si>
  <si>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</si>
  <si>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</si>
  <si>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</si>
  <si>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</si>
  <si>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</si>
  <si>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</si>
  <si>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</si>
  <si>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</si>
  <si>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</si>
  <si>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</si>
  <si>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</si>
  <si>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</si>
  <si>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</si>
  <si>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</si>
  <si>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</si>
  <si>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</si>
  <si>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</si>
  <si>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</si>
  <si>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</si>
  <si>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</si>
  <si>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</si>
  <si>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</si>
  <si>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</si>
  <si>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</si>
  <si>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</si>
  <si>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</si>
  <si>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</si>
  <si>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</si>
  <si>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</si>
  <si>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</si>
  <si>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</si>
  <si>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</si>
  <si>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</si>
  <si>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</si>
  <si>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</si>
  <si>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</si>
  <si>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</si>
  <si>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</si>
  <si>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</si>
  <si>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</si>
  <si>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</si>
  <si>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</si>
  <si>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</si>
  <si>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</si>
  <si>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</si>
  <si>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</si>
  <si>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</si>
  <si>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</si>
  <si>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</si>
  <si>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</si>
  <si>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</si>
  <si>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</si>
  <si>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</si>
  <si>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</si>
  <si>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</si>
  <si>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</si>
  <si>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</si>
  <si>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</si>
  <si>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</si>
  <si>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</si>
  <si>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</si>
  <si>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</si>
  <si>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</si>
  <si>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</si>
  <si>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</si>
  <si>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</si>
  <si>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</si>
  <si>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</si>
  <si>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</si>
  <si>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</si>
  <si>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</si>
  <si>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</si>
  <si>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</si>
  <si>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</si>
  <si>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</si>
  <si>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</si>
  <si>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</si>
  <si>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</si>
  <si>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</si>
  <si>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</si>
  <si>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</si>
  <si>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</si>
  <si>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</si>
  <si>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</si>
  <si>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</si>
  <si>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</si>
  <si>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</si>
  <si>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</si>
  <si>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</si>
  <si>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</si>
  <si>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</si>
  <si>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</si>
  <si>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</si>
  <si>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</si>
  <si>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</si>
  <si>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</si>
  <si>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</si>
  <si>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</si>
  <si>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</si>
  <si>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</si>
  <si>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</si>
  <si>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</si>
  <si>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</si>
  <si>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</si>
  <si>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</si>
  <si>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</si>
  <si>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</si>
  <si>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</si>
  <si>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</si>
  <si>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</si>
  <si>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</si>
  <si>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</si>
  <si>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</si>
  <si>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</si>
  <si>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</si>
  <si>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</si>
  <si>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</si>
  <si>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</si>
  <si>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</si>
  <si>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</si>
  <si>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</si>
  <si>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</si>
  <si>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</si>
  <si>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</si>
  <si>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</si>
  <si>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</si>
  <si>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</si>
  <si>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</si>
  <si>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</si>
  <si>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</si>
  <si>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</si>
  <si>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</si>
  <si>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</si>
  <si>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</si>
  <si>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</si>
  <si>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</si>
  <si>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</si>
  <si>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</si>
  <si>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</si>
  <si>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</si>
  <si>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</si>
  <si>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</si>
  <si>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</si>
  <si>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</si>
  <si>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</si>
  <si>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</si>
  <si>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</si>
  <si>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</si>
  <si>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</si>
  <si>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</si>
  <si>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</si>
  <si>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</si>
  <si>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</si>
  <si>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</si>
  <si>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</si>
  <si>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</si>
  <si>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</si>
  <si>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</si>
  <si>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</si>
  <si>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</si>
  <si>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</si>
  <si>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</si>
  <si>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</si>
  <si>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</si>
  <si>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</si>
  <si>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</si>
  <si>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</si>
  <si>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</si>
  <si>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</si>
  <si>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</si>
  <si>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</si>
  <si>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</si>
  <si>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</si>
  <si>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</si>
  <si>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</si>
  <si>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</si>
  <si>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</si>
  <si>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</si>
  <si>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</si>
  <si>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</si>
  <si>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</si>
  <si>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</si>
  <si>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</si>
  <si>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</si>
  <si>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</si>
  <si>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</si>
  <si>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</si>
  <si>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</si>
  <si>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</si>
  <si>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</si>
  <si>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</si>
  <si>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</si>
  <si>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</si>
  <si>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</si>
  <si>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</si>
  <si>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</si>
  <si>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</si>
  <si>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</si>
  <si>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</si>
  <si>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</si>
  <si>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</si>
  <si>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</si>
  <si>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</si>
  <si>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</si>
  <si>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</si>
  <si>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</si>
  <si>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</si>
  <si>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</si>
  <si>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</si>
  <si>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</si>
  <si>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</si>
  <si>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</si>
  <si>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</si>
  <si>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</si>
  <si>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</si>
  <si>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</si>
  <si>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</si>
  <si>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</si>
  <si>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</si>
  <si>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</si>
  <si>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</si>
  <si>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</si>
  <si>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</si>
  <si>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</si>
  <si>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</si>
  <si>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</si>
  <si>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</si>
  <si>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</si>
  <si>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</si>
  <si>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</si>
  <si>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</si>
  <si>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</si>
  <si>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</si>
  <si>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</si>
  <si>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</si>
  <si>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</si>
  <si>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</si>
  <si>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</si>
  <si>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</si>
  <si>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</si>
  <si>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</si>
  <si>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</si>
  <si>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</si>
  <si>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</si>
  <si>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</si>
  <si>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</si>
  <si>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</si>
  <si>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</si>
  <si>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</si>
  <si>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</si>
  <si>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</si>
  <si>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</si>
  <si>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</si>
  <si>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</si>
  <si>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</si>
  <si>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</si>
  <si>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</si>
  <si>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</si>
  <si>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</si>
  <si>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</si>
  <si>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</si>
  <si>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</si>
  <si>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</si>
  <si>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</si>
  <si>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</si>
  <si>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</si>
  <si>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</si>
  <si>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</si>
  <si>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</si>
  <si>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</si>
  <si>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</si>
  <si>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</si>
  <si>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</si>
  <si>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</si>
  <si>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</si>
  <si>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</si>
  <si>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</si>
  <si>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</si>
  <si>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</si>
  <si>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</si>
  <si>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</si>
  <si>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</si>
  <si>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</si>
  <si>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</si>
  <si>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</si>
  <si>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</si>
  <si>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</si>
  <si>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</si>
  <si>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</si>
  <si>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</si>
  <si>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</si>
  <si>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</si>
  <si>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</si>
  <si>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</si>
  <si>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</si>
  <si>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</si>
  <si>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</si>
  <si>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</si>
  <si>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</si>
  <si>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</si>
  <si>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</si>
  <si>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</si>
  <si>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</si>
  <si>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</si>
  <si>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</si>
  <si>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</si>
  <si>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</si>
  <si>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</si>
  <si>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</si>
  <si>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</si>
  <si>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</si>
  <si>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</si>
  <si>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</si>
  <si>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</si>
  <si>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</si>
  <si>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</si>
  <si>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</si>
  <si>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</si>
  <si>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</si>
  <si>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</si>
  <si>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</si>
  <si>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</si>
  <si>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</si>
  <si>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</si>
  <si>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</si>
  <si>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</si>
  <si>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</si>
  <si>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</si>
  <si>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</si>
  <si>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</si>
  <si>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</si>
  <si>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</si>
  <si>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</si>
  <si>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</si>
  <si>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</si>
  <si>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</si>
  <si>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</si>
  <si>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</si>
  <si>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</si>
  <si>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</si>
  <si>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</si>
  <si>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</si>
  <si>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</si>
  <si>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</si>
  <si>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</si>
  <si>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</si>
  <si>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</si>
  <si>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</si>
  <si>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</si>
  <si>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</si>
  <si>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</si>
  <si>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</si>
  <si>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</si>
  <si>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</si>
  <si>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</si>
  <si>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</si>
  <si>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</si>
  <si>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</si>
  <si>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</si>
  <si>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</si>
  <si>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</si>
  <si>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</si>
  <si>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</si>
  <si>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</si>
  <si>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</si>
  <si>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</si>
  <si>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</si>
  <si>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</si>
  <si>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</si>
  <si>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</si>
  <si>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</si>
  <si>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</si>
  <si>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</si>
  <si>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</si>
  <si>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</si>
  <si>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</si>
  <si>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</si>
  <si>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</si>
  <si>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</si>
  <si>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</si>
  <si>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</si>
  <si>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</si>
  <si>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</si>
  <si>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</si>
  <si>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</si>
  <si>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</si>
  <si>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</si>
  <si>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</si>
  <si>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</si>
  <si>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</si>
  <si>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</si>
  <si>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</si>
  <si>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</si>
  <si>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</si>
  <si>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</si>
  <si>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</si>
  <si>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</si>
  <si>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</si>
  <si>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</si>
  <si>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</si>
  <si>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</si>
  <si>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</si>
  <si>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</si>
  <si>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</si>
  <si>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</si>
  <si>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</si>
  <si>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</si>
  <si>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</si>
  <si>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</si>
  <si>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</si>
  <si>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</si>
  <si>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</si>
  <si>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</si>
  <si>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</si>
  <si>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</si>
  <si>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</si>
  <si>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</si>
  <si>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</si>
  <si>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</si>
  <si>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</si>
  <si>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</si>
  <si>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</si>
  <si>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</si>
  <si>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</si>
  <si>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</si>
  <si>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</si>
  <si>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</si>
  <si>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</si>
  <si>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</si>
  <si>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</si>
  <si>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</si>
  <si>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</si>
  <si>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</si>
  <si>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</si>
  <si>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</si>
  <si>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</si>
  <si>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</si>
  <si>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</si>
  <si>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</si>
  <si>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</si>
  <si>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</si>
  <si>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</si>
  <si>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</si>
  <si>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</si>
  <si>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</si>
  <si>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</si>
  <si>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</si>
  <si>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</si>
  <si>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</si>
  <si>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</si>
  <si>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</si>
  <si>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</si>
  <si>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</si>
  <si>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</si>
  <si>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</si>
  <si>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</si>
  <si>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</si>
  <si>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</si>
  <si>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</si>
  <si>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</si>
  <si>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</si>
  <si>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</si>
  <si>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</si>
  <si>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</si>
  <si>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</si>
  <si>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</si>
  <si>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</si>
  <si>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</si>
  <si>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</si>
  <si>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</si>
  <si>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</si>
  <si>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</si>
  <si>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</si>
  <si>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</si>
  <si>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</si>
  <si>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</si>
  <si>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</si>
  <si>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</si>
  <si>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</si>
  <si>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</si>
  <si>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</si>
  <si>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</si>
  <si>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</si>
  <si>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</si>
  <si>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</si>
  <si>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</si>
  <si>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</si>
  <si>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</si>
  <si>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</si>
  <si>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</si>
  <si>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</si>
  <si>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</si>
  <si>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</si>
  <si>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</si>
  <si>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</si>
  <si>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</si>
  <si>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</si>
  <si>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</si>
  <si>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</si>
  <si>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</si>
  <si>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</si>
  <si>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</si>
  <si>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</si>
  <si>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</si>
  <si>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</si>
  <si>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</si>
  <si>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</si>
  <si>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</si>
  <si>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</si>
  <si>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</si>
  <si>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</si>
  <si>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</si>
  <si>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</si>
  <si>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</si>
  <si>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</si>
  <si>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</si>
  <si>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</si>
  <si>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</si>
  <si>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</si>
  <si>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</si>
  <si>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</si>
  <si>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</si>
  <si>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</si>
  <si>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</si>
  <si>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</si>
  <si>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</si>
  <si>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</si>
  <si>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</si>
  <si>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</si>
  <si>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</si>
  <si>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</si>
  <si>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</si>
  <si>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</si>
  <si>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</si>
  <si>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</si>
  <si>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</si>
  <si>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</si>
  <si>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</si>
  <si>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</si>
  <si>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</si>
  <si>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</si>
  <si>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</si>
  <si>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</si>
  <si>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</si>
  <si>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</si>
  <si>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</si>
  <si>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</si>
  <si>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</si>
  <si>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</si>
  <si>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</si>
  <si>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</si>
  <si>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</si>
  <si>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</si>
  <si>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</si>
  <si>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</si>
  <si>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</si>
  <si>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</si>
  <si>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</si>
  <si>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</si>
  <si>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</si>
  <si>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</si>
  <si>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</si>
  <si>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</si>
  <si>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</si>
  <si>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</si>
  <si>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</si>
  <si>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</si>
  <si>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</si>
  <si>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</si>
  <si>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</si>
  <si>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</si>
  <si>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</si>
  <si>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</si>
  <si>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</si>
  <si>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</si>
  <si>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</si>
  <si>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</si>
  <si>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</si>
  <si>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</si>
  <si>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</si>
  <si>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</si>
  <si>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</si>
  <si>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</si>
  <si>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</si>
  <si>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</si>
  <si>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</si>
  <si>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</si>
  <si>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</si>
  <si>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</si>
  <si>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</si>
  <si>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</si>
  <si>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</si>
  <si>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</si>
  <si>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</si>
  <si>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</si>
  <si>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</si>
  <si>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</si>
  <si>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</si>
  <si>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</si>
  <si>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</si>
  <si>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</si>
  <si>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</si>
  <si>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</si>
  <si>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</si>
  <si>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</si>
  <si>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</si>
  <si>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</si>
  <si>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</si>
  <si>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</si>
  <si>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</si>
  <si>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</si>
  <si>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</si>
  <si>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</si>
  <si>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</si>
  <si>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</si>
  <si>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</si>
  <si>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</si>
  <si>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</si>
  <si>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</si>
  <si>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</si>
  <si>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</si>
  <si>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</si>
  <si>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</si>
  <si>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</si>
  <si>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</si>
  <si>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</si>
  <si>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</si>
  <si>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</si>
  <si>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</si>
  <si>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</si>
  <si>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</si>
  <si>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</si>
  <si>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</si>
  <si>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</si>
  <si>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</si>
  <si>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</si>
  <si>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</si>
  <si>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</si>
  <si>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</si>
  <si>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</si>
  <si>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</si>
  <si>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</si>
  <si>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</si>
  <si>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</si>
  <si>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</si>
  <si>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</si>
  <si>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</si>
  <si>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</si>
  <si>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</si>
  <si>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</si>
  <si>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</si>
  <si>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</si>
  <si>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</si>
  <si>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</si>
  <si>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</si>
  <si>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</si>
  <si>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</si>
  <si>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</si>
  <si>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</si>
  <si>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</si>
  <si>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</si>
  <si>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</si>
  <si>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</si>
  <si>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</si>
  <si>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</si>
  <si>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</si>
  <si>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</si>
  <si>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</si>
  <si>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</si>
  <si>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</si>
  <si>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</si>
  <si>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</si>
  <si>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</si>
  <si>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</si>
  <si>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</si>
  <si>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</si>
  <si>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</si>
  <si>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</si>
  <si>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</si>
  <si>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</si>
  <si>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</si>
  <si>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</si>
  <si>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</si>
  <si>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</si>
  <si>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</si>
  <si>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</si>
  <si>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</si>
  <si>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</si>
  <si>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</si>
  <si>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</si>
  <si>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</si>
  <si>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</si>
  <si>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</si>
  <si>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</si>
  <si>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</si>
  <si>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</si>
  <si>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</si>
  <si>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</si>
  <si>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</si>
  <si>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</si>
  <si>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</si>
  <si>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</si>
  <si>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</si>
  <si>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</si>
  <si>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</si>
  <si>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</si>
  <si>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</si>
  <si>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</si>
  <si>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</si>
  <si>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</si>
  <si>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</si>
  <si>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</si>
  <si>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</si>
  <si>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</si>
  <si>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</si>
  <si>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</si>
  <si>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</si>
  <si>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</si>
  <si>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</si>
  <si>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</si>
  <si>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</si>
  <si>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</si>
  <si>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</si>
  <si>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</si>
  <si>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</si>
  <si>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</si>
  <si>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</si>
  <si>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</si>
  <si>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</si>
  <si>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</si>
  <si>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</si>
  <si>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</si>
  <si>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</si>
  <si>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</si>
  <si>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</si>
  <si>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</si>
  <si>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</si>
  <si>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</si>
  <si>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</si>
  <si>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</si>
  <si>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</si>
  <si>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</si>
  <si>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</si>
  <si>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</si>
  <si>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</si>
  <si>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</si>
  <si>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</si>
  <si>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</si>
  <si>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</si>
  <si>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</si>
  <si>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</si>
  <si>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</si>
  <si>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</si>
  <si>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</si>
  <si>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</si>
  <si>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</si>
  <si>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</si>
  <si>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</si>
  <si>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</si>
  <si>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</si>
  <si>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</si>
  <si>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</si>
  <si>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</si>
  <si>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</si>
  <si>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</si>
  <si>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</si>
  <si>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</si>
  <si>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</si>
  <si>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</si>
  <si>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</si>
  <si>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</si>
  <si>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</si>
  <si>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</si>
  <si>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</si>
  <si>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</si>
  <si>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</si>
  <si>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</si>
  <si>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</si>
  <si>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</si>
  <si>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</si>
  <si>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</si>
  <si>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</si>
  <si>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</si>
  <si>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</si>
  <si>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</si>
  <si>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</si>
  <si>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</si>
  <si>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</si>
  <si>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</si>
  <si>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</si>
  <si>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</si>
  <si>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</si>
  <si>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</si>
  <si>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</si>
  <si>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</si>
  <si>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</si>
  <si>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</si>
  <si>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</si>
  <si>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</si>
  <si>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</si>
  <si>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</si>
  <si>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</si>
  <si>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</si>
  <si>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</si>
  <si>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</si>
  <si>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</si>
  <si>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</si>
  <si>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</si>
  <si>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</si>
  <si>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</si>
  <si>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</si>
  <si>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</si>
  <si>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</si>
  <si>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</si>
  <si>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</si>
  <si>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</si>
  <si>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</si>
  <si>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</si>
  <si>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</si>
  <si>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</si>
  <si>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</si>
  <si>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</si>
  <si>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</si>
  <si>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</si>
  <si>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</si>
  <si>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</si>
  <si>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</si>
  <si>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</si>
  <si>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</si>
  <si>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</si>
  <si>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</si>
  <si>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</si>
  <si>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</si>
  <si>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</si>
  <si>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</si>
  <si>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</si>
  <si>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</si>
  <si>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</si>
  <si>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</si>
  <si>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</si>
  <si>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</si>
  <si>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</si>
  <si>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</si>
  <si>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</si>
  <si>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</si>
  <si>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</si>
  <si>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</si>
  <si>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</si>
  <si>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</si>
  <si>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</si>
  <si>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</si>
  <si>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</si>
  <si>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</si>
  <si>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</si>
  <si>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</si>
  <si>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</si>
  <si>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</si>
  <si>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</si>
  <si>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</si>
  <si>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</si>
  <si>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</si>
  <si>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</si>
  <si>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</si>
  <si>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</si>
  <si>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</si>
  <si>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</si>
  <si>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</si>
  <si>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</si>
  <si>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</si>
  <si>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</si>
  <si>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</si>
  <si>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</si>
  <si>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</si>
  <si>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</si>
  <si>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</si>
  <si>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</si>
  <si>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</si>
  <si>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</si>
  <si>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</si>
  <si>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</si>
  <si>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</si>
  <si>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</si>
  <si>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</si>
  <si>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</si>
  <si>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</si>
  <si>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</si>
  <si>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</si>
  <si>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</si>
  <si>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</si>
  <si>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</si>
  <si>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</si>
  <si>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</si>
  <si>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</si>
  <si>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</si>
  <si>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</si>
  <si>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</si>
  <si>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</si>
  <si>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</si>
  <si>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</si>
  <si>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</si>
  <si>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</si>
  <si>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</si>
  <si>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</si>
  <si>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</si>
  <si>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</si>
  <si>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</si>
  <si>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</si>
  <si>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</si>
  <si>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</si>
  <si>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</si>
  <si>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</si>
  <si>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</si>
  <si>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</si>
  <si>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</si>
  <si>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</si>
  <si>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</si>
  <si>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</si>
  <si>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</si>
  <si>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</si>
  <si>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</si>
  <si>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</si>
  <si>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</si>
  <si>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</si>
  <si>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</si>
  <si>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</si>
  <si>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</si>
  <si>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</si>
  <si>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</si>
  <si>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</si>
  <si>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</si>
  <si>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</si>
  <si>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</si>
  <si>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</si>
  <si>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</si>
  <si>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</si>
  <si>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</si>
  <si>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</si>
  <si>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</si>
  <si>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</si>
  <si>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</si>
  <si>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</si>
  <si>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</si>
  <si>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</si>
  <si>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</si>
  <si>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</si>
  <si>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</si>
  <si>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</si>
  <si>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</si>
  <si>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</si>
  <si>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</si>
  <si>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</si>
  <si>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</si>
  <si>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</si>
  <si>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</si>
  <si>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</si>
  <si>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</si>
  <si>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</si>
  <si>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</si>
  <si>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</si>
  <si>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</si>
  <si>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</si>
  <si>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</si>
  <si>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</si>
  <si>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</si>
  <si>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</si>
  <si>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</si>
  <si>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</si>
  <si>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</si>
  <si>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</si>
  <si>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</si>
  <si>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</si>
  <si>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</si>
  <si>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</si>
  <si>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</si>
  <si>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</si>
  <si>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</si>
  <si>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</si>
  <si>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</si>
  <si>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</si>
  <si>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</si>
  <si>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</si>
  <si>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</si>
  <si>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</si>
  <si>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</si>
  <si>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</si>
  <si>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</si>
  <si>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</si>
  <si>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</si>
  <si>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</si>
  <si>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</si>
  <si>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</si>
  <si>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</si>
  <si>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</si>
  <si>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</si>
  <si>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</si>
  <si>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</si>
  <si>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</si>
  <si>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</si>
  <si>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</si>
  <si>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</si>
  <si>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</si>
  <si>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</si>
  <si>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</si>
  <si>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</si>
  <si>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</si>
  <si>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</si>
  <si>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</si>
  <si>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</si>
  <si>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</si>
  <si>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</si>
  <si>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</si>
  <si>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</si>
  <si>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</si>
  <si>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</si>
  <si>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</si>
  <si>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</si>
  <si>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</si>
  <si>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</si>
  <si>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</si>
  <si>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</si>
  <si>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</si>
  <si>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</si>
  <si>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</si>
  <si>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</si>
  <si>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</si>
  <si>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</si>
  <si>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</si>
  <si>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</si>
  <si>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</si>
  <si>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</si>
  <si>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</si>
  <si>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</si>
  <si>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</si>
  <si>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</si>
  <si>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</si>
  <si>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</si>
  <si>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</si>
  <si>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</si>
  <si>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</si>
  <si>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</si>
  <si>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</si>
  <si>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</si>
  <si>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</si>
  <si>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</si>
  <si>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</si>
  <si>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</si>
  <si>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</si>
  <si>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</si>
  <si>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</si>
  <si>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</si>
  <si>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</si>
  <si>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</si>
  <si>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</si>
  <si>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</si>
  <si>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</si>
  <si>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</si>
  <si>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</si>
  <si>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</si>
  <si>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</si>
  <si>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</si>
  <si>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</si>
  <si>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</si>
  <si>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</si>
  <si>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</si>
  <si>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</si>
  <si>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</si>
  <si>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</si>
  <si>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</si>
  <si>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</si>
  <si>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</si>
  <si>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</si>
  <si>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</si>
  <si>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</si>
  <si>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</si>
  <si>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</si>
  <si>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</si>
  <si>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</si>
  <si>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</si>
  <si>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</si>
  <si>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</si>
  <si>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</si>
  <si>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</si>
  <si>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</si>
  <si>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</si>
  <si>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</si>
  <si>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</si>
  <si>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</si>
  <si>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</si>
  <si>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</si>
  <si>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</si>
  <si>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</si>
  <si>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</si>
  <si>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</si>
  <si>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</si>
  <si>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</si>
  <si>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</si>
  <si>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</si>
  <si>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</si>
  <si>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</si>
  <si>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</si>
  <si>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</si>
  <si>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</si>
  <si>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</si>
  <si>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</si>
  <si>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</si>
  <si>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</si>
  <si>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</si>
  <si>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</si>
  <si>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</si>
  <si>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</si>
  <si>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</si>
  <si>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</si>
  <si>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</si>
  <si>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</si>
  <si>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</si>
  <si>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</si>
  <si>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</si>
  <si>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</si>
  <si>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</si>
  <si>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</si>
  <si>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</si>
  <si>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</si>
  <si>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</si>
  <si>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</si>
  <si>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</si>
  <si>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</si>
  <si>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</si>
  <si>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</si>
  <si>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</si>
  <si>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</si>
  <si>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</si>
  <si>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</si>
  <si>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</si>
  <si>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</si>
  <si>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</si>
  <si>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</si>
  <si>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</si>
  <si>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</si>
  <si>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</si>
  <si>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</si>
  <si>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</si>
  <si>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</si>
  <si>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</si>
  <si>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</si>
  <si>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</si>
  <si>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</si>
  <si>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</si>
  <si>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</si>
  <si>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</si>
  <si>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</si>
  <si>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</si>
  <si>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</si>
  <si>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</si>
  <si>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</si>
  <si>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</si>
  <si>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</si>
  <si>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</si>
  <si>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</si>
  <si>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</si>
  <si>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</si>
  <si>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</si>
  <si>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</si>
  <si>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</si>
  <si>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</si>
  <si>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</si>
  <si>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</si>
  <si>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</si>
  <si>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</si>
  <si>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</si>
  <si>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</si>
  <si>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</si>
  <si>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</si>
  <si>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</si>
  <si>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</si>
  <si>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</si>
  <si>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</si>
  <si>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</si>
  <si>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</si>
  <si>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</si>
  <si>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</si>
  <si>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</si>
  <si>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</si>
  <si>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</si>
  <si>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</si>
  <si>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</si>
  <si>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</si>
  <si>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</si>
  <si>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</si>
  <si>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</si>
  <si>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</si>
  <si>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</si>
  <si>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</si>
  <si>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</si>
  <si>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</si>
  <si>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</si>
  <si>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</si>
  <si>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</si>
  <si>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</si>
  <si>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</si>
  <si>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</si>
  <si>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</si>
  <si>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</si>
  <si>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</si>
  <si>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</si>
  <si>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</si>
  <si>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</si>
  <si>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</si>
  <si>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</si>
  <si>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</si>
  <si>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</si>
  <si>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</si>
  <si>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</si>
  <si>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</si>
  <si>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</si>
  <si>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</si>
  <si>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</si>
  <si>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</si>
  <si>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</si>
  <si>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</si>
  <si>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</si>
  <si>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</si>
  <si>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</si>
  <si>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</si>
  <si>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</si>
  <si>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</si>
  <si>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</si>
  <si>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</si>
  <si>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</si>
  <si>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</si>
  <si>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</si>
  <si>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</si>
  <si>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</si>
  <si>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</si>
  <si>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</si>
  <si>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</si>
  <si>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</si>
  <si>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</si>
  <si>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</si>
  <si>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</si>
  <si>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</si>
  <si>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</si>
  <si>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</si>
  <si>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</si>
  <si>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</si>
  <si>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</si>
  <si>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</si>
  <si>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</si>
  <si>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</si>
  <si>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</si>
  <si>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</si>
  <si>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</si>
  <si>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</si>
  <si>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</si>
  <si>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</si>
  <si>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</si>
  <si>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</si>
  <si>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</si>
  <si>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</si>
  <si>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</si>
  <si>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</si>
  <si>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</si>
  <si>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</si>
  <si>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</si>
  <si>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</si>
  <si>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</si>
  <si>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</si>
  <si>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</si>
  <si>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</si>
  <si>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</si>
  <si>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</si>
  <si>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</si>
  <si>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</si>
  <si>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</si>
  <si>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</si>
  <si>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</si>
  <si>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</si>
  <si>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</si>
  <si>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</si>
  <si>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</si>
  <si>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</si>
  <si>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</si>
  <si>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</si>
  <si>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</si>
  <si>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</si>
  <si>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</si>
  <si>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</si>
  <si>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</si>
  <si>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</si>
  <si>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</si>
  <si>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</si>
  <si>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</si>
  <si>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</si>
  <si>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</si>
  <si>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</si>
  <si>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</si>
  <si>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</si>
  <si>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</si>
  <si>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</si>
  <si>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</si>
  <si>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</si>
  <si>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</si>
  <si>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</si>
  <si>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</si>
  <si>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</si>
  <si>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</si>
  <si>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</si>
  <si>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</si>
  <si>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</si>
  <si>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</si>
  <si>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</si>
  <si>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</si>
  <si>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</si>
  <si>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</si>
  <si>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</si>
  <si>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</si>
  <si>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</si>
  <si>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</si>
  <si>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</si>
  <si>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</si>
  <si>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</si>
  <si>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</si>
  <si>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</si>
  <si>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</si>
  <si>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</si>
  <si>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</si>
  <si>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</si>
  <si>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</si>
  <si>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</si>
  <si>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</si>
  <si>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</si>
  <si>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</si>
  <si>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</si>
  <si>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</si>
  <si>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</si>
  <si>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</si>
  <si>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</si>
  <si>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</si>
  <si>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</si>
  <si>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</si>
  <si>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</si>
  <si>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</si>
  <si>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</si>
  <si>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</si>
  <si>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</si>
  <si>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</si>
  <si>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</si>
  <si>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</si>
  <si>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</si>
  <si>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</si>
  <si>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</si>
  <si>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</si>
  <si>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</si>
  <si>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</si>
  <si>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</si>
  <si>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</si>
  <si>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</si>
  <si>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</si>
  <si>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</si>
  <si>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</si>
  <si>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</si>
  <si>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</si>
  <si>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</si>
  <si>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</si>
  <si>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</si>
  <si>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</si>
  <si>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</si>
  <si>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</si>
  <si>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</si>
  <si>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</si>
  <si>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</si>
  <si>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</si>
  <si>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</si>
  <si>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</si>
  <si>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</si>
  <si>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</si>
  <si>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</si>
  <si>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</si>
  <si>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</si>
  <si>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</si>
  <si>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</si>
  <si>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</si>
  <si>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</si>
  <si>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</si>
  <si>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</si>
  <si>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</si>
  <si>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</si>
  <si>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</si>
  <si>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</si>
  <si>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</si>
  <si>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</si>
  <si>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</si>
  <si>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</si>
  <si>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</si>
  <si>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</si>
  <si>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</si>
  <si>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</si>
  <si>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</si>
  <si>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</si>
  <si>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</si>
  <si>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</si>
  <si>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</si>
  <si>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</si>
  <si>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</si>
  <si>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</si>
  <si>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</si>
  <si>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</si>
  <si>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</si>
  <si>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</si>
  <si>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</si>
  <si>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</si>
  <si>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</si>
  <si>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</si>
  <si>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</si>
  <si>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</si>
  <si>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</si>
  <si>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</si>
  <si>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</si>
  <si>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</si>
  <si>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</si>
  <si>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</si>
  <si>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</si>
  <si>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</si>
  <si>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</si>
  <si>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</si>
  <si>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</si>
  <si>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</si>
  <si>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</si>
  <si>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</si>
  <si>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</si>
  <si>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</si>
  <si>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</si>
  <si>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</si>
  <si>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</si>
  <si>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</si>
  <si>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</si>
  <si>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</si>
  <si>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</si>
  <si>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</si>
  <si>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</si>
  <si>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</si>
  <si>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</si>
  <si>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</si>
  <si>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</si>
  <si>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</si>
  <si>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</si>
  <si>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</si>
  <si>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</si>
  <si>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</si>
  <si>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</si>
  <si>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</si>
  <si>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</si>
  <si>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</si>
  <si>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</si>
  <si>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</si>
  <si>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</si>
  <si>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</si>
  <si>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</si>
  <si>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</si>
  <si>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</si>
  <si>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</si>
  <si>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</si>
  <si>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</si>
  <si>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</si>
  <si>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</si>
  <si>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</si>
  <si>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</si>
  <si>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</si>
  <si>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</si>
  <si>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</si>
  <si>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</si>
  <si>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</si>
  <si>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</si>
  <si>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</si>
  <si>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</si>
  <si>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</si>
  <si>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</si>
  <si>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</si>
  <si>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</si>
  <si>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</si>
  <si>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</si>
  <si>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</si>
  <si>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</si>
  <si>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</si>
  <si>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</si>
  <si>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</si>
  <si>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</si>
  <si>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</si>
  <si>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</si>
  <si>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</si>
  <si>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</si>
  <si>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</si>
  <si>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</si>
  <si>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</si>
  <si>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</si>
  <si>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</si>
  <si>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</si>
  <si>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</si>
  <si>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</si>
  <si>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</si>
  <si>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</si>
  <si>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</si>
  <si>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</si>
  <si>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</si>
  <si>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</si>
  <si>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</si>
  <si>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</si>
  <si>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</si>
  <si>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</si>
  <si>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</si>
  <si>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</si>
  <si>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</si>
  <si>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</si>
  <si>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</si>
  <si>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</si>
  <si>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</si>
  <si>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</si>
  <si>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</si>
  <si>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</si>
  <si>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</si>
  <si>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</si>
  <si>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</si>
  <si>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</si>
  <si>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</si>
  <si>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</si>
  <si>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</si>
  <si>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</si>
  <si>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</si>
  <si>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</si>
  <si>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</si>
  <si>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</si>
  <si>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</si>
  <si>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</si>
  <si>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</si>
  <si>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</si>
  <si>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</si>
  <si>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</si>
  <si>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</si>
  <si>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</si>
  <si>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</si>
  <si>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</si>
  <si>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</si>
  <si>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</si>
  <si>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</si>
  <si>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</si>
  <si>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</si>
  <si>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</si>
  <si>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</si>
  <si>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</si>
  <si>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</si>
  <si>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</si>
  <si>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</si>
  <si>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</si>
  <si>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</si>
  <si>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</si>
  <si>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</si>
  <si>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</si>
  <si>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</si>
  <si>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</si>
  <si>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</si>
  <si>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</si>
  <si>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</si>
  <si>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</si>
  <si>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</si>
  <si>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</si>
  <si>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</si>
  <si>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</si>
  <si>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</si>
  <si>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</si>
  <si>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</si>
  <si>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</si>
  <si>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</si>
  <si>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</si>
  <si>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</si>
  <si>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</si>
  <si>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</si>
  <si>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</si>
  <si>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</si>
  <si>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</si>
  <si>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</si>
  <si>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</si>
  <si>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</si>
  <si>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</si>
  <si>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</si>
  <si>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</si>
  <si>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</si>
  <si>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</si>
  <si>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</si>
  <si>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</si>
  <si>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</si>
  <si>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</si>
  <si>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</si>
  <si>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</si>
  <si>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</si>
  <si>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</si>
  <si>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</si>
  <si>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</si>
  <si>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</si>
  <si>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</si>
  <si>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</si>
  <si>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</si>
  <si>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</si>
  <si>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</si>
  <si>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</si>
  <si>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</si>
  <si>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</si>
  <si>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</si>
  <si>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</si>
  <si>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</si>
  <si>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</si>
  <si>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</si>
  <si>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</si>
  <si>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</si>
  <si>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</si>
  <si>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</si>
  <si>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</si>
  <si>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</si>
  <si>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</si>
  <si>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</si>
  <si>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</si>
  <si>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</si>
  <si>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</si>
  <si>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</si>
  <si>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</si>
  <si>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</si>
  <si>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</si>
  <si>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</si>
  <si>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</si>
  <si>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</si>
  <si>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</si>
  <si>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</si>
  <si>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</si>
  <si>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</si>
  <si>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</si>
  <si>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</si>
  <si>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</si>
  <si>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</si>
  <si>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</si>
  <si>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</si>
  <si>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</si>
  <si>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</si>
  <si>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</si>
  <si>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</si>
  <si>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</si>
  <si>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</si>
  <si>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</si>
  <si>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</si>
  <si>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</si>
  <si>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</si>
  <si>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</si>
  <si>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</si>
  <si>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</si>
  <si>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</si>
  <si>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</si>
  <si>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</si>
  <si>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</si>
  <si>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</si>
  <si>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</si>
  <si>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</si>
  <si>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</si>
  <si>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</si>
  <si>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</si>
  <si>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</si>
  <si>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</si>
  <si>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</si>
  <si>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</si>
  <si>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</si>
  <si>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</si>
  <si>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</si>
  <si>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</si>
  <si>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</si>
  <si>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</si>
  <si>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</si>
  <si>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</si>
  <si>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</si>
  <si>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</si>
  <si>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</si>
  <si>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</si>
  <si>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</si>
  <si>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</si>
  <si>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</si>
  <si>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</si>
  <si>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</si>
  <si>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</si>
  <si>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</si>
  <si>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</si>
  <si>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</si>
  <si>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</si>
  <si>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</si>
  <si>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</si>
  <si>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</si>
  <si>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</si>
  <si>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</si>
  <si>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</si>
  <si>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</si>
  <si>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</si>
  <si>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</si>
  <si>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</si>
  <si>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</si>
  <si>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</si>
  <si>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</si>
  <si>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</si>
  <si>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</si>
  <si>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</si>
  <si>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</si>
  <si>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</si>
  <si>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</si>
  <si>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</si>
  <si>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</si>
  <si>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</si>
  <si>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</si>
  <si>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</si>
  <si>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</si>
  <si>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</si>
  <si>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</si>
  <si>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</si>
  <si>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</si>
  <si>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</si>
  <si>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</si>
  <si>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</si>
  <si>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</si>
  <si>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</si>
  <si>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</si>
  <si>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</si>
  <si>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</si>
  <si>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</si>
  <si>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</si>
  <si>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</si>
  <si>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</si>
  <si>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</si>
  <si>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</si>
  <si>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</si>
  <si>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</si>
  <si>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</si>
  <si>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</si>
  <si>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</si>
  <si>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</si>
  <si>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</si>
  <si>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</si>
  <si>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</si>
  <si>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</si>
  <si>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</si>
  <si>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</si>
  <si>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</si>
  <si>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</si>
  <si>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</si>
  <si>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</si>
  <si>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</si>
  <si>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</si>
  <si>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</si>
  <si>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</si>
  <si>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</si>
  <si>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</si>
  <si>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</si>
  <si>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</si>
  <si>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</si>
  <si>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</si>
  <si>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</si>
  <si>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</si>
  <si>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</si>
  <si>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</si>
  <si>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</si>
  <si>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</si>
  <si>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</si>
  <si>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</si>
  <si>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</si>
  <si>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</si>
  <si>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</si>
  <si>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</si>
  <si>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</si>
  <si>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</si>
  <si>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</si>
  <si>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</si>
  <si>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</si>
  <si>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</si>
  <si>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</si>
  <si>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</si>
  <si>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</si>
  <si>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</si>
  <si>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</si>
  <si>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</si>
  <si>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</si>
  <si>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</si>
  <si>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</si>
  <si>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</si>
  <si>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</si>
  <si>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</si>
  <si>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</si>
  <si>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</si>
  <si>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</si>
  <si>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</si>
  <si>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</si>
  <si>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</si>
  <si>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</si>
  <si>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</si>
  <si>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</si>
  <si>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</si>
  <si>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</si>
  <si>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</si>
  <si>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</si>
  <si>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</si>
  <si>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</si>
  <si>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</si>
  <si>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</si>
  <si>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</si>
  <si>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</si>
  <si>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</si>
  <si>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</si>
  <si>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</si>
  <si>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</si>
  <si>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</si>
  <si>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</si>
  <si>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</si>
  <si>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</si>
  <si>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</si>
  <si>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</si>
  <si>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</si>
  <si>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</si>
  <si>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</si>
  <si>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</si>
  <si>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</si>
  <si>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</si>
  <si>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</si>
  <si>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</si>
  <si>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</si>
  <si>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</si>
  <si>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</si>
  <si>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</si>
  <si>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</si>
  <si>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</si>
  <si>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</si>
  <si>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</si>
  <si>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</si>
  <si>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</si>
  <si>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</si>
  <si>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</si>
  <si>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</si>
  <si>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</si>
  <si>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</si>
  <si>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</si>
  <si>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</si>
  <si>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</si>
  <si>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</si>
  <si>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</si>
  <si>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</si>
  <si>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</si>
  <si>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</si>
  <si>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</si>
  <si>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</si>
  <si>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</si>
  <si>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</si>
  <si>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</si>
  <si>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</si>
  <si>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</si>
  <si>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</si>
  <si>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</si>
  <si>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</si>
  <si>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</si>
  <si>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</si>
  <si>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</si>
  <si>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</si>
  <si>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</si>
  <si>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</si>
  <si>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</si>
  <si>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</si>
  <si>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</si>
  <si>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</si>
  <si>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</si>
  <si>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</si>
  <si>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</si>
  <si>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</si>
  <si>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</si>
  <si>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</si>
  <si>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</si>
  <si>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</si>
  <si>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</si>
  <si>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</si>
  <si>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</si>
  <si>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</si>
  <si>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</si>
  <si>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</si>
  <si>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</si>
  <si>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</si>
  <si>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</si>
  <si>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</si>
  <si>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</si>
  <si>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</si>
  <si>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</si>
  <si>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</si>
  <si>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</si>
  <si>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</si>
  <si>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</si>
  <si>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</si>
  <si>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</si>
  <si>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</si>
  <si>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</si>
  <si>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</si>
  <si>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</si>
  <si>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</si>
  <si>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</si>
  <si>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</si>
  <si>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</si>
  <si>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</si>
  <si>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</si>
  <si>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</si>
  <si>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</si>
  <si>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</si>
  <si>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</si>
  <si>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</si>
  <si>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</si>
  <si>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</si>
  <si>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</si>
  <si>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</si>
  <si>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</si>
  <si>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</si>
  <si>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</si>
  <si>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</si>
  <si>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</si>
  <si>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</si>
  <si>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</si>
  <si>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</si>
  <si>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</si>
  <si>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</si>
  <si>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</si>
  <si>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</si>
  <si>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</si>
  <si>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</si>
  <si>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</si>
  <si>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</si>
  <si>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</si>
  <si>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</si>
  <si>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</si>
  <si>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</si>
  <si>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</si>
  <si>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</si>
  <si>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</si>
  <si>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</si>
  <si>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</si>
  <si>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</si>
  <si>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</si>
  <si>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</si>
  <si>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</si>
  <si>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</si>
  <si>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</si>
  <si>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</si>
  <si>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</si>
  <si>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</si>
  <si>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</si>
  <si>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</si>
  <si>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</si>
  <si>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</si>
  <si>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</si>
  <si>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</si>
  <si>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</si>
  <si>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</si>
  <si>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</si>
  <si>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</si>
  <si>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</si>
  <si>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</si>
  <si>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</si>
  <si>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</si>
  <si>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</si>
  <si>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</si>
  <si>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</si>
  <si>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</si>
  <si>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</si>
  <si>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</si>
  <si>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</si>
  <si>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</si>
  <si>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</si>
  <si>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</si>
  <si>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</si>
  <si>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</si>
  <si>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</si>
  <si>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</si>
  <si>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</si>
  <si>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</si>
  <si>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</si>
  <si>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</si>
  <si>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</si>
  <si>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</si>
  <si>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</si>
  <si>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</si>
  <si>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</si>
  <si>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</si>
  <si>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</si>
  <si>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</si>
  <si>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</si>
  <si>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</si>
  <si>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</si>
  <si>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</si>
  <si>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</si>
  <si>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</si>
  <si>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</si>
  <si>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</si>
  <si>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</si>
  <si>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</si>
  <si>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</si>
  <si>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</si>
  <si>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</si>
  <si>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</si>
  <si>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</si>
  <si>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</si>
  <si>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</si>
  <si>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</si>
  <si>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</si>
  <si>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</si>
  <si>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</si>
  <si>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</si>
  <si>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</si>
  <si>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</si>
  <si>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</si>
  <si>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</si>
  <si>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</si>
  <si>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</si>
  <si>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</si>
  <si>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</si>
  <si>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</si>
  <si>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</si>
  <si>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</si>
  <si>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</si>
  <si>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</si>
  <si>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</si>
  <si>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</si>
  <si>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</si>
  <si>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</si>
  <si>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</si>
  <si>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</si>
  <si>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</si>
  <si>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</si>
  <si>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</si>
  <si>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</si>
  <si>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</si>
  <si>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</si>
  <si>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</si>
  <si>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</si>
  <si>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</si>
  <si>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</si>
  <si>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</si>
  <si>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</si>
  <si>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</si>
  <si>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</si>
  <si>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</si>
  <si>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</si>
  <si>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</si>
  <si>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</si>
  <si>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</si>
  <si>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</si>
  <si>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</si>
  <si>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</si>
  <si>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</si>
  <si>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</si>
  <si>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</si>
  <si>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</si>
  <si>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</si>
  <si>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</si>
  <si>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</si>
  <si>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</si>
  <si>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</si>
  <si>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</si>
  <si>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</si>
  <si>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</si>
  <si>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</si>
  <si>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</si>
  <si>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</si>
  <si>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</si>
  <si>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</si>
  <si>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</si>
  <si>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</si>
  <si>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</si>
  <si>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</si>
  <si>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</si>
  <si>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</si>
  <si>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</si>
  <si>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</si>
  <si>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</si>
  <si>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</si>
  <si>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</si>
  <si>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</si>
  <si>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</si>
  <si>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</si>
  <si>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</si>
  <si>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</si>
  <si>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</si>
  <si>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</si>
  <si>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</si>
  <si>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</si>
  <si>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</si>
  <si>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</si>
  <si>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</si>
  <si>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</si>
  <si>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</si>
  <si>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</si>
  <si>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</si>
  <si>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</si>
  <si>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</si>
  <si>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</si>
  <si>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</si>
  <si>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</si>
  <si>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</si>
  <si>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</si>
  <si>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</si>
  <si>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</si>
  <si>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</si>
  <si>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</si>
  <si>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</si>
  <si>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</si>
  <si>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</si>
  <si>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</si>
  <si>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</si>
  <si>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</si>
  <si>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</si>
  <si>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</si>
  <si>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</si>
  <si>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</si>
  <si>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</si>
  <si>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</si>
  <si>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</si>
  <si>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</si>
  <si>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</si>
  <si>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</si>
  <si>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</si>
  <si>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</si>
  <si>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</si>
  <si>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</si>
  <si>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</si>
  <si>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</si>
  <si>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</si>
  <si>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</si>
  <si>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</si>
  <si>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</si>
  <si>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</si>
  <si>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</si>
  <si>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</si>
  <si>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</si>
  <si>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</si>
  <si>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</si>
  <si>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</si>
  <si>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</si>
  <si>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</si>
  <si>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</si>
  <si>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</si>
  <si>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</si>
  <si>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</si>
  <si>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</si>
  <si>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</si>
  <si>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</si>
  <si>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</si>
  <si>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</si>
  <si>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</si>
  <si>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</si>
  <si>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</si>
  <si>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</si>
  <si>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</si>
  <si>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</si>
  <si>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</si>
  <si>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</si>
  <si>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</si>
  <si>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</si>
  <si>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</si>
  <si>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</si>
  <si>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</si>
  <si>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</si>
  <si>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</si>
  <si>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</si>
  <si>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</si>
  <si>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</si>
  <si>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</si>
  <si>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</si>
  <si>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</si>
  <si>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</si>
  <si>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</si>
  <si>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</si>
  <si>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</si>
  <si>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</si>
  <si>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</si>
  <si>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</si>
  <si>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</si>
  <si>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</si>
  <si>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</si>
  <si>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</si>
  <si>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</si>
  <si>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</si>
  <si>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</si>
  <si>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</si>
  <si>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</si>
  <si>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</si>
  <si>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</si>
  <si>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</si>
  <si>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</si>
  <si>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</si>
  <si>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</si>
  <si>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</si>
  <si>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</si>
  <si>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</si>
  <si>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</si>
  <si>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</si>
  <si>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</si>
  <si>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</si>
  <si>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</si>
  <si>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</si>
  <si>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</si>
  <si>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</si>
  <si>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</si>
  <si>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</si>
  <si>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</si>
  <si>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</si>
  <si>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</si>
  <si>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</si>
  <si>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</si>
  <si>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</si>
  <si>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</si>
  <si>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</si>
  <si>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</si>
  <si>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</si>
  <si>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</si>
  <si>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</si>
  <si>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</si>
  <si>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</si>
  <si>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</si>
  <si>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</si>
  <si>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</si>
  <si>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</si>
  <si>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</si>
  <si>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</si>
  <si>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</si>
  <si>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</si>
  <si>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</si>
  <si>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</si>
  <si>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</si>
  <si>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</si>
  <si>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</si>
  <si>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</si>
  <si>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</si>
  <si>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</si>
  <si>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</si>
  <si>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</si>
  <si>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</si>
  <si>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</si>
  <si>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</si>
  <si>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</si>
  <si>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</si>
  <si>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</si>
  <si>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</si>
  <si>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</si>
  <si>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</si>
  <si>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</si>
  <si>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</si>
  <si>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</si>
  <si>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</si>
  <si>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</si>
  <si>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</si>
  <si>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</si>
  <si>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</si>
  <si>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</si>
  <si>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</si>
  <si>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</si>
  <si>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</si>
  <si>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</si>
  <si>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</si>
  <si>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</si>
  <si>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</si>
  <si>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</si>
  <si>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</si>
  <si>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</si>
  <si>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</si>
  <si>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</si>
  <si>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</si>
  <si>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</si>
  <si>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</si>
  <si>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</si>
  <si>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</si>
  <si>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</si>
  <si>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</si>
  <si>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</si>
  <si>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</si>
  <si>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</si>
  <si>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</si>
  <si>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</si>
  <si>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</si>
  <si>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</si>
  <si>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</si>
  <si>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</si>
  <si>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</si>
  <si>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</si>
  <si>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</si>
  <si>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</si>
  <si>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</si>
  <si>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</si>
  <si>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</si>
  <si>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</si>
  <si>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</si>
  <si>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</si>
  <si>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</si>
  <si>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</si>
  <si>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</si>
  <si>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</si>
  <si>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</si>
  <si>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</si>
  <si>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</si>
  <si>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</si>
  <si>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</si>
  <si>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</si>
  <si>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</si>
  <si>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</si>
  <si>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</si>
  <si>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</si>
  <si>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</si>
  <si>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</si>
  <si>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</si>
  <si>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</si>
  <si>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</si>
  <si>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</si>
  <si>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</si>
  <si>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</si>
  <si>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</si>
  <si>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</si>
  <si>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</si>
  <si>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</si>
  <si>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</si>
  <si>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</si>
  <si>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</si>
  <si>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</si>
  <si>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</si>
  <si>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</si>
  <si>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</si>
  <si>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</si>
  <si>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</si>
  <si>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</si>
  <si>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</si>
  <si>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</si>
  <si>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</si>
  <si>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</si>
  <si>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</si>
  <si>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</si>
  <si>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</si>
  <si>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</si>
  <si>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</si>
  <si>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</si>
  <si>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</si>
  <si>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</si>
  <si>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</si>
  <si>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</si>
  <si>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</si>
  <si>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</si>
  <si>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</si>
  <si>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</si>
  <si>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</si>
  <si>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</si>
  <si>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</si>
  <si>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</si>
  <si>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</si>
  <si>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</si>
  <si>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</si>
  <si>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</si>
  <si>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</si>
  <si>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</si>
  <si>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</si>
  <si>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</si>
  <si>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</si>
  <si>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</si>
  <si>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</si>
  <si>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</si>
  <si>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</si>
  <si>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</si>
  <si>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</si>
  <si>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</si>
  <si>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</si>
  <si>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</si>
  <si>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</si>
  <si>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</si>
  <si>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</si>
  <si>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</si>
  <si>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</si>
  <si>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</si>
  <si>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</si>
  <si>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</si>
  <si>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</si>
  <si>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</si>
  <si>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</si>
  <si>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</si>
  <si>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</si>
  <si>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</si>
  <si>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</si>
  <si>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</si>
  <si>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</si>
  <si>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</si>
  <si>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</si>
  <si>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</si>
  <si>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</si>
  <si>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</si>
  <si>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</si>
  <si>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</si>
  <si>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</si>
  <si>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</si>
  <si>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</si>
  <si>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</si>
  <si>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</si>
  <si>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</si>
  <si>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</si>
  <si>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</si>
  <si>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</si>
  <si>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</si>
  <si>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</si>
  <si>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</si>
  <si>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</si>
  <si>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</si>
  <si>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</si>
  <si>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</si>
  <si>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</si>
  <si>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</si>
  <si>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</si>
  <si>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</si>
  <si>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</si>
  <si>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</si>
  <si>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</si>
  <si>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</si>
  <si>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</si>
  <si>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</si>
  <si>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</si>
  <si>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</si>
  <si>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</si>
  <si>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</si>
  <si>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</si>
  <si>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</si>
  <si>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</si>
  <si>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</si>
  <si>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</si>
  <si>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</si>
  <si>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</si>
  <si>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</si>
  <si>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</si>
  <si>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</si>
  <si>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</si>
  <si>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</si>
  <si>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</si>
  <si>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</si>
  <si>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</si>
  <si>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</si>
  <si>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</si>
  <si>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</si>
  <si>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</si>
  <si>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</si>
  <si>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</si>
  <si>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</si>
  <si>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</si>
  <si>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</si>
  <si>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</si>
  <si>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</si>
  <si>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</si>
  <si>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</si>
  <si>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</si>
  <si>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</si>
  <si>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</si>
  <si>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</si>
  <si>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</si>
  <si>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</si>
  <si>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</si>
  <si>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</si>
  <si>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</si>
  <si>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</si>
  <si>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</si>
  <si>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</si>
  <si>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</si>
  <si>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</si>
  <si>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</si>
  <si>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</si>
  <si>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</si>
  <si>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</si>
  <si>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</si>
  <si>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</si>
  <si>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</si>
  <si>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</si>
  <si>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</si>
  <si>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</si>
  <si>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</si>
  <si>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</si>
  <si>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</si>
  <si>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</si>
  <si>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</si>
  <si>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</si>
  <si>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</si>
  <si>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</si>
  <si>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</si>
  <si>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</si>
  <si>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</si>
  <si>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</si>
  <si>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</si>
  <si>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</si>
  <si>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</si>
  <si>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</si>
  <si>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</si>
  <si>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</si>
  <si>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</si>
  <si>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</si>
  <si>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</si>
  <si>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</si>
  <si>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</si>
  <si>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</si>
  <si>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</si>
  <si>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</si>
  <si>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</si>
  <si>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</si>
  <si>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</si>
  <si>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</si>
  <si>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</si>
  <si>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</si>
  <si>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</si>
  <si>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</si>
  <si>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</si>
  <si>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</si>
  <si>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</si>
  <si>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</si>
  <si>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</si>
  <si>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</si>
  <si>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</si>
  <si>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</si>
  <si>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</si>
  <si>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</si>
  <si>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</si>
  <si>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</si>
  <si>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</si>
  <si>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</si>
  <si>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</si>
  <si>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</si>
  <si>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</si>
  <si>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</si>
  <si>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</si>
  <si>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</si>
  <si>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</si>
  <si>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</si>
  <si>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</si>
  <si>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</si>
  <si>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</si>
  <si>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</si>
  <si>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</si>
  <si>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</si>
  <si>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</si>
  <si>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</si>
  <si>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</si>
  <si>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</si>
  <si>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</si>
  <si>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</si>
  <si>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</si>
  <si>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</si>
  <si>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</si>
  <si>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</si>
  <si>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</si>
  <si>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</si>
  <si>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</si>
  <si>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</si>
  <si>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</si>
  <si>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</si>
  <si>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</si>
  <si>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</si>
  <si>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</si>
  <si>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</si>
  <si>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</si>
  <si>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</si>
  <si>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</si>
  <si>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</si>
  <si>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</si>
  <si>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</si>
  <si>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</si>
  <si>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</si>
  <si>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</si>
  <si>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</si>
  <si>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</si>
  <si>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</si>
  <si>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</si>
  <si>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</si>
  <si>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</si>
  <si>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</si>
  <si>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</si>
  <si>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</si>
  <si>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</si>
  <si>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</si>
  <si>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</si>
  <si>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</si>
  <si>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</si>
  <si>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</si>
  <si>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</si>
  <si>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</si>
  <si>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</si>
  <si>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</si>
  <si>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</si>
  <si>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</si>
  <si>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</si>
  <si>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</si>
  <si>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</si>
  <si>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</si>
  <si>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</si>
  <si>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</si>
  <si>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</si>
  <si>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</si>
  <si>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</si>
  <si>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</si>
  <si>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</si>
  <si>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</si>
  <si>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</si>
  <si>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</si>
  <si>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</si>
  <si>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</si>
  <si>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</si>
  <si>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</si>
  <si>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</si>
  <si>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</si>
  <si>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</si>
  <si>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</si>
  <si>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</si>
  <si>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</si>
  <si>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</si>
  <si>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</si>
  <si>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</si>
  <si>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</si>
  <si>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</si>
  <si>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</si>
  <si>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</si>
  <si>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</si>
  <si>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</si>
  <si>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</si>
  <si>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</si>
  <si>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</si>
  <si>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</si>
  <si>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</si>
  <si>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</si>
  <si>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</si>
  <si>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</si>
  <si>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</si>
  <si>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</si>
  <si>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</si>
  <si>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</si>
  <si>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</si>
  <si>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</si>
  <si>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</si>
  <si>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</si>
  <si>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</si>
  <si>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</si>
  <si>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</si>
  <si>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</si>
  <si>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</si>
  <si>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</si>
  <si>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</si>
  <si>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</si>
  <si>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</si>
  <si>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</si>
  <si>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</si>
  <si>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</si>
  <si>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</si>
  <si>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</si>
  <si>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</si>
  <si>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</si>
  <si>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</si>
  <si>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</si>
  <si>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</si>
  <si>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</si>
  <si>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</si>
  <si>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</si>
  <si>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</si>
  <si>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</si>
  <si>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</si>
  <si>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</si>
  <si>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</si>
  <si>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</si>
  <si>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</si>
  <si>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</si>
  <si>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</si>
  <si>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</si>
  <si>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</si>
  <si>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</si>
  <si>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</si>
  <si>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</si>
  <si>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</si>
  <si>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</si>
  <si>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</si>
  <si>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</si>
  <si>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</si>
  <si>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</si>
  <si>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</si>
  <si>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</si>
  <si>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</si>
  <si>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</si>
  <si>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</si>
  <si>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</si>
  <si>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</si>
  <si>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</si>
  <si>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</si>
  <si>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</si>
  <si>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</si>
  <si>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</si>
  <si>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</si>
  <si>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</si>
  <si>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</si>
  <si>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</si>
  <si>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</si>
  <si>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</si>
  <si>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</si>
  <si>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</si>
  <si>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</si>
  <si>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</si>
  <si>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</si>
  <si>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</si>
  <si>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</si>
  <si>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</si>
  <si>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</si>
  <si>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</si>
  <si>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</si>
  <si>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</si>
  <si>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</si>
  <si>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</si>
  <si>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</si>
  <si>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</si>
  <si>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</si>
  <si>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</si>
  <si>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</si>
  <si>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</si>
  <si>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</si>
  <si>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</si>
  <si>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</si>
  <si>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</si>
  <si>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</si>
  <si>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</si>
  <si>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</si>
  <si>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</si>
  <si>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</si>
  <si>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</si>
  <si>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</si>
  <si>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</si>
  <si>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</si>
  <si>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</si>
  <si>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</si>
  <si>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</si>
  <si>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</si>
  <si>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</si>
  <si>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</si>
  <si>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</si>
  <si>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</si>
  <si>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</si>
  <si>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</si>
  <si>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</si>
  <si>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</si>
  <si>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</si>
  <si>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</si>
  <si>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</si>
  <si>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</si>
  <si>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</si>
  <si>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</si>
  <si>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</si>
  <si>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</si>
  <si>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</si>
  <si>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</si>
  <si>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</si>
  <si>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</si>
  <si>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</si>
  <si>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</si>
  <si>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</si>
  <si>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</si>
  <si>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</si>
  <si>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</si>
  <si>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</si>
  <si>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</si>
  <si>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</si>
  <si>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</si>
  <si>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</si>
  <si>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</si>
  <si>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</si>
  <si>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</si>
  <si>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</si>
  <si>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</si>
  <si>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</si>
  <si>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</si>
  <si>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</si>
  <si>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</si>
  <si>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</si>
  <si>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</si>
  <si>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</si>
  <si>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</si>
  <si>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</si>
  <si>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</si>
  <si>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</si>
  <si>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</si>
  <si>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</si>
  <si>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</si>
  <si>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</si>
  <si>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</si>
  <si>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</si>
  <si>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</si>
  <si>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</si>
  <si>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</si>
  <si>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</si>
  <si>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</si>
  <si>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</si>
  <si>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</si>
  <si>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</si>
  <si>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</si>
  <si>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</si>
  <si>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</si>
  <si>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</si>
  <si>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</si>
  <si>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</si>
  <si>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</si>
  <si>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</si>
  <si>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</si>
  <si>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</si>
  <si>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</si>
  <si>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</si>
  <si>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</si>
  <si>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</si>
  <si>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</si>
  <si>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</si>
  <si>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</si>
  <si>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</si>
  <si>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</si>
  <si>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</si>
  <si>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</si>
  <si>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</si>
  <si>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</si>
  <si>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</si>
  <si>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</si>
  <si>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</si>
  <si>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</si>
  <si>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</si>
  <si>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</si>
  <si>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</si>
  <si>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</si>
  <si>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</si>
  <si>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</si>
  <si>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</si>
  <si>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</si>
  <si>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</si>
  <si>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</si>
  <si>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</si>
  <si>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</si>
  <si>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</si>
  <si>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</si>
  <si>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</si>
  <si>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</si>
  <si>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</si>
  <si>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</si>
  <si>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</si>
  <si>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</si>
  <si>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</si>
  <si>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</si>
  <si>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</si>
  <si>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</si>
  <si>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</si>
  <si>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</si>
  <si>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</si>
  <si>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</si>
  <si>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</si>
  <si>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</si>
  <si>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</si>
  <si>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</si>
  <si>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</si>
  <si>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</si>
  <si>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</si>
  <si>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</si>
  <si>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</si>
  <si>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</si>
  <si>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</si>
  <si>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</si>
  <si>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</si>
  <si>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</si>
  <si>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</si>
  <si>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</si>
  <si>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</si>
  <si>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</si>
  <si>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</si>
  <si>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</si>
  <si>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</si>
  <si>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</si>
  <si>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</si>
  <si>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</si>
  <si>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</si>
  <si>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</si>
  <si>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</si>
  <si>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</si>
  <si>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</si>
  <si>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</si>
  <si>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</si>
  <si>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</si>
  <si>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</si>
  <si>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</si>
  <si>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</si>
  <si>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</si>
  <si>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</si>
  <si>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</si>
  <si>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</si>
  <si>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</si>
  <si>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</si>
  <si>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</si>
  <si>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</si>
  <si>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</si>
  <si>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</si>
  <si>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</si>
  <si>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</si>
  <si>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</si>
  <si>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</si>
  <si>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</si>
  <si>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</si>
  <si>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</si>
  <si>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</si>
  <si>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</si>
  <si>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</si>
  <si>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</si>
  <si>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</si>
  <si>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</si>
  <si>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</si>
  <si>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</si>
  <si>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</si>
  <si>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</si>
  <si>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</si>
  <si>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</si>
  <si>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</si>
  <si>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</si>
  <si>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</si>
  <si>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</si>
  <si>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</si>
  <si>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</si>
  <si>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</si>
  <si>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</si>
  <si>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</si>
  <si>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</si>
  <si>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</si>
  <si>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</si>
  <si>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</si>
  <si>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</si>
  <si>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</si>
  <si>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</si>
  <si>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</si>
  <si>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</si>
  <si>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</si>
  <si>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</si>
  <si>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</si>
  <si>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</si>
  <si>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</si>
  <si>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</si>
  <si>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</si>
  <si>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</si>
  <si>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</si>
  <si>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</si>
  <si>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</si>
  <si>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</si>
  <si>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</si>
  <si>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</si>
  <si>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</si>
  <si>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</si>
  <si>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</si>
  <si>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</si>
  <si>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</si>
  <si>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</si>
  <si>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</si>
  <si>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</si>
  <si>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</si>
  <si>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</si>
  <si>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</si>
  <si>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</si>
  <si>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</si>
  <si>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</si>
  <si>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</si>
  <si>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</si>
  <si>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</si>
  <si>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</si>
  <si>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</si>
  <si>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</si>
  <si>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</si>
  <si>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</si>
  <si>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</si>
  <si>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</si>
  <si>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</si>
  <si>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</si>
  <si>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</si>
  <si>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</si>
  <si>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</si>
  <si>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</si>
  <si>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</si>
  <si>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</si>
  <si>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</si>
  <si>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</si>
  <si>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</si>
  <si>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</si>
  <si>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</si>
  <si>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</si>
  <si>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</si>
  <si>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</si>
  <si>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</si>
  <si>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</si>
  <si>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</si>
  <si>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</si>
  <si>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</si>
  <si>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</si>
  <si>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</si>
  <si>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</si>
  <si>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</si>
  <si>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</si>
  <si>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</si>
  <si>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</si>
  <si>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</si>
  <si>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</si>
  <si>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</si>
  <si>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</si>
  <si>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</si>
  <si>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</si>
  <si>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</si>
  <si>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</si>
  <si>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</si>
  <si>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</si>
  <si>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</si>
  <si>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</si>
  <si>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</si>
  <si>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</si>
  <si>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</si>
  <si>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</si>
  <si>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</si>
  <si>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</si>
  <si>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</si>
  <si>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</si>
  <si>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</si>
  <si>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</si>
  <si>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</si>
  <si>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</si>
  <si>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</si>
  <si>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</si>
  <si>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</si>
  <si>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</si>
  <si>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</si>
  <si>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</si>
  <si>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</si>
  <si>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</si>
  <si>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</si>
  <si>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</si>
  <si>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</si>
  <si>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</si>
  <si>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</si>
  <si>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</si>
  <si>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</si>
  <si>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</si>
  <si>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</si>
  <si>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</si>
  <si>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</si>
  <si>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</si>
  <si>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</si>
  <si>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</si>
  <si>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</si>
  <si>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</si>
  <si>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</si>
  <si>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</si>
  <si>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</si>
  <si>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</si>
  <si>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</si>
  <si>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</si>
  <si>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</si>
  <si>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</si>
  <si>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</si>
  <si>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</si>
  <si>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</si>
  <si>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</si>
  <si>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</si>
  <si>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</si>
  <si>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</si>
  <si>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</si>
  <si>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</si>
  <si>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</si>
  <si>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</si>
  <si>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</si>
  <si>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</si>
  <si>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</si>
  <si>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</si>
  <si>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</si>
  <si>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</si>
  <si>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</si>
  <si>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</si>
  <si>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</si>
  <si>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</si>
  <si>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</si>
  <si>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</si>
  <si>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</si>
  <si>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</si>
  <si>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</si>
  <si>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</si>
  <si>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</si>
  <si>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</si>
  <si>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</si>
  <si>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</si>
  <si>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</si>
  <si>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</si>
  <si>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</si>
  <si>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</si>
  <si>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</si>
  <si>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</si>
  <si>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</si>
  <si>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</si>
  <si>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</si>
  <si>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</si>
  <si>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</si>
  <si>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</si>
  <si>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</si>
  <si>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</si>
  <si>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</si>
  <si>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</si>
  <si>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</si>
  <si>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</si>
  <si>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</si>
  <si>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</si>
  <si>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</si>
  <si>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</si>
  <si>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</si>
  <si>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</si>
  <si>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</si>
  <si>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</si>
  <si>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</si>
  <si>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</si>
  <si>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</si>
  <si>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</si>
  <si>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</si>
  <si>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</si>
  <si>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</si>
  <si>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</si>
  <si>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</si>
  <si>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</si>
  <si>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</si>
  <si>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</si>
  <si>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</si>
  <si>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</si>
  <si>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</si>
  <si>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</si>
  <si>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</si>
  <si>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</si>
  <si>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</si>
  <si>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</si>
  <si>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</si>
  <si>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</si>
  <si>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</si>
  <si>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</si>
  <si>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</si>
  <si>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</si>
  <si>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</si>
  <si>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</si>
  <si>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</si>
  <si>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</si>
  <si>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</si>
  <si>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</si>
  <si>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</si>
  <si>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</si>
  <si>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</si>
  <si>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</si>
  <si>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</si>
  <si>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</si>
  <si>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</si>
  <si>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</si>
  <si>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</si>
  <si>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</si>
  <si>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</si>
  <si>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</si>
  <si>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</si>
  <si>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</si>
  <si>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</si>
  <si>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</si>
  <si>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</si>
  <si>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</si>
  <si>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</si>
  <si>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</si>
  <si>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</si>
  <si>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</si>
  <si>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</si>
  <si>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</si>
  <si>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</si>
  <si>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</si>
  <si>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</si>
  <si>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</si>
  <si>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</si>
  <si>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</si>
  <si>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</si>
  <si>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</si>
  <si>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</si>
  <si>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</si>
  <si>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</si>
  <si>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</si>
  <si>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</si>
  <si>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</si>
  <si>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</si>
  <si>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</si>
  <si>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</si>
  <si>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</si>
  <si>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</si>
  <si>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</si>
  <si>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</si>
  <si>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</si>
  <si>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</si>
  <si>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</si>
  <si>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</si>
  <si>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</si>
  <si>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</si>
  <si>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</si>
  <si>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</si>
  <si>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</si>
  <si>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</si>
  <si>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</si>
  <si>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</si>
  <si>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</si>
  <si>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</si>
  <si>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</si>
  <si>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</si>
  <si>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</si>
  <si>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</si>
  <si>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</si>
  <si>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</si>
  <si>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</si>
  <si>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</si>
  <si>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</si>
  <si>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</si>
  <si>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</si>
  <si>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</si>
  <si>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</si>
  <si>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</si>
  <si>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</si>
  <si>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</si>
  <si>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</si>
  <si>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</si>
  <si>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</si>
  <si>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</si>
  <si>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</si>
  <si>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</si>
  <si>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</si>
  <si>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</si>
  <si>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</si>
  <si>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</si>
  <si>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</si>
  <si>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</si>
  <si>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</si>
  <si>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</si>
  <si>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</si>
  <si>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</si>
  <si>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</si>
  <si>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</si>
  <si>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</si>
  <si>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</si>
  <si>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</si>
  <si>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</si>
  <si>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</si>
  <si>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</si>
  <si>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</si>
  <si>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</si>
  <si>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</si>
  <si>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</si>
  <si>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</si>
  <si>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</si>
  <si>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</si>
  <si>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</si>
  <si>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</si>
  <si>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</si>
  <si>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</si>
  <si>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</si>
  <si>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</si>
  <si>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</si>
  <si>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</si>
  <si>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</si>
  <si>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</si>
  <si>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</si>
  <si>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</si>
  <si>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</si>
  <si>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</si>
  <si>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</si>
  <si>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</si>
  <si>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</si>
  <si>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</si>
  <si>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</si>
  <si>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</si>
  <si>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</si>
  <si>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</si>
  <si>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</si>
  <si>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</si>
  <si>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</si>
  <si>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</si>
  <si>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</si>
  <si>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</si>
  <si>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</si>
  <si>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</si>
  <si>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</si>
  <si>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</si>
  <si>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</si>
  <si>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</si>
  <si>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</si>
  <si>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</si>
  <si>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</si>
  <si>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</si>
  <si>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</si>
  <si>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</si>
  <si>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</si>
  <si>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</si>
  <si>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</si>
  <si>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</si>
  <si>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</si>
  <si>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</si>
  <si>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</si>
  <si>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</si>
  <si>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</si>
  <si>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</si>
  <si>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</si>
  <si>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</si>
  <si>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</si>
  <si>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</si>
  <si>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</si>
  <si>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</si>
  <si>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</si>
  <si>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</si>
  <si>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</si>
  <si>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</si>
  <si>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</si>
  <si>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</si>
  <si>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</si>
  <si>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</si>
  <si>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</si>
  <si>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</si>
  <si>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</si>
  <si>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</si>
  <si>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</si>
  <si>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</si>
  <si>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</si>
  <si>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</si>
  <si>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</si>
  <si>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</si>
  <si>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</si>
  <si>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</si>
  <si>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</si>
  <si>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</si>
  <si>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</si>
  <si>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</si>
  <si>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</si>
  <si>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</si>
  <si>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</si>
  <si>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</si>
  <si>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</si>
  <si>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</si>
  <si>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</si>
  <si>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</si>
  <si>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</si>
  <si>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</si>
  <si>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</si>
  <si>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</si>
  <si>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</si>
  <si>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</si>
  <si>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</si>
  <si>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</si>
  <si>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</si>
  <si>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</si>
  <si>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</si>
  <si>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</si>
  <si>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</si>
  <si>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</si>
  <si>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</si>
  <si>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</si>
  <si>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</si>
  <si>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</si>
  <si>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</si>
  <si>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</si>
  <si>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</si>
  <si>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</si>
  <si>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</si>
  <si>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</si>
  <si>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</si>
  <si>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</si>
  <si>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</si>
  <si>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</si>
  <si>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</si>
  <si>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</si>
  <si>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</si>
  <si>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</si>
  <si>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</si>
  <si>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</si>
  <si>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</si>
  <si>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</si>
  <si>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</si>
  <si>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</si>
  <si>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</si>
  <si>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</si>
  <si>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</si>
  <si>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</si>
  <si>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</si>
  <si>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</si>
  <si>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</si>
  <si>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</si>
  <si>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</si>
  <si>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</si>
  <si>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</si>
  <si>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</si>
  <si>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</si>
  <si>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</si>
  <si>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</si>
  <si>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</si>
  <si>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</si>
  <si>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</si>
  <si>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</si>
  <si>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</si>
  <si>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</si>
  <si>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</si>
  <si>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</si>
  <si>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</si>
  <si>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</si>
  <si>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</si>
  <si>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</si>
  <si>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</si>
  <si>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</si>
  <si>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</si>
  <si>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</si>
  <si>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</si>
  <si>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</si>
  <si>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</si>
  <si>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</si>
  <si>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</si>
  <si>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</si>
  <si>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</si>
  <si>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</si>
  <si>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</si>
  <si>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</si>
  <si>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</si>
  <si>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</si>
  <si>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</si>
  <si>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</si>
  <si>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</si>
  <si>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</si>
  <si>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</si>
  <si>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</si>
  <si>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</si>
  <si>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</si>
  <si>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</si>
  <si>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</si>
  <si>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</si>
  <si>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</si>
  <si>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</si>
  <si>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</si>
  <si>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</si>
  <si>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</si>
  <si>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</si>
  <si>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</si>
  <si>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</si>
  <si>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</si>
  <si>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</si>
  <si>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</si>
  <si>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</si>
  <si>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</si>
  <si>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</si>
  <si>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</si>
  <si>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</si>
  <si>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</si>
  <si>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</si>
  <si>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</si>
  <si>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</si>
  <si>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</si>
  <si>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</si>
  <si>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</si>
  <si>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</si>
  <si>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</si>
  <si>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</si>
  <si>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</si>
  <si>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</si>
  <si>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</si>
  <si>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</si>
  <si>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</si>
  <si>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</si>
  <si>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</si>
  <si>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</si>
  <si>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</si>
  <si>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</si>
  <si>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</si>
  <si>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</si>
  <si>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</si>
  <si>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</si>
  <si>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</si>
  <si>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</si>
  <si>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</si>
  <si>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</si>
  <si>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</si>
  <si>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</si>
  <si>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</si>
  <si>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</si>
  <si>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</si>
  <si>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</si>
  <si>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</si>
  <si>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</si>
  <si>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</si>
  <si>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</si>
  <si>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</si>
  <si>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</si>
  <si>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</si>
  <si>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</si>
  <si>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</si>
  <si>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</si>
  <si>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</si>
  <si>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</si>
  <si>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</si>
  <si>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</si>
  <si>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</si>
  <si>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</si>
  <si>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</si>
  <si>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</si>
  <si>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</si>
  <si>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</si>
  <si>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</si>
  <si>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</si>
  <si>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</si>
  <si>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</si>
  <si>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</si>
  <si>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</si>
  <si>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</si>
  <si>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</si>
  <si>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</si>
  <si>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</si>
  <si>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</si>
  <si>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</si>
  <si>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</si>
  <si>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</si>
  <si>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</si>
  <si>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</si>
  <si>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</si>
  <si>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</si>
  <si>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</si>
  <si>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</si>
  <si>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</si>
  <si>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</si>
  <si>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</si>
  <si>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</si>
  <si>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</si>
  <si>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</si>
  <si>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</si>
  <si>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</si>
  <si>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</si>
  <si>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</si>
  <si>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</si>
  <si>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</si>
  <si>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</si>
  <si>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</si>
  <si>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</si>
  <si>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</si>
  <si>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</si>
  <si>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</si>
  <si>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</si>
  <si>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</si>
  <si>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</si>
  <si>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</si>
  <si>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</si>
  <si>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</si>
  <si>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</si>
  <si>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</si>
  <si>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</si>
  <si>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</si>
  <si>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</si>
  <si>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</si>
  <si>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</si>
  <si>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</si>
  <si>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</si>
  <si>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</si>
  <si>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</si>
  <si>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</si>
  <si>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</si>
  <si>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</si>
  <si>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</si>
  <si>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</si>
  <si>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</si>
  <si>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</si>
  <si>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</si>
  <si>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</si>
  <si>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</si>
  <si>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</si>
  <si>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</si>
  <si>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</si>
  <si>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</si>
  <si>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</si>
  <si>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</si>
  <si>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</si>
  <si>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</si>
  <si>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</si>
  <si>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</si>
  <si>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</si>
  <si>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</si>
  <si>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</si>
  <si>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</si>
  <si>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</si>
  <si>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</si>
  <si>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</si>
  <si>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</si>
  <si>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</si>
  <si>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</si>
  <si>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</si>
  <si>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</si>
  <si>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</si>
  <si>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</si>
  <si>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</si>
  <si>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</si>
  <si>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</si>
  <si>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</si>
  <si>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</si>
  <si>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</si>
  <si>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</si>
  <si>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</si>
  <si>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</si>
  <si>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</si>
  <si>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</si>
  <si>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</si>
  <si>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</si>
  <si>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</si>
  <si>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</si>
  <si>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</si>
  <si>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</si>
  <si>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</si>
  <si>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</si>
  <si>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</si>
  <si>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</si>
  <si>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</si>
  <si>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</si>
  <si>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</si>
  <si>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</si>
  <si>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</si>
  <si>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</si>
  <si>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</si>
  <si>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</si>
  <si>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</si>
  <si>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</si>
  <si>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</si>
  <si>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</si>
  <si>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</si>
  <si>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</si>
  <si>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</si>
  <si>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</si>
  <si>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</si>
  <si>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</si>
  <si>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</si>
  <si>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</si>
  <si>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</si>
  <si>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</si>
  <si>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</si>
  <si>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</si>
  <si>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</si>
  <si>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</si>
  <si>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</si>
  <si>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</si>
  <si>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</si>
  <si>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</si>
  <si>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</si>
  <si>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</si>
  <si>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</si>
  <si>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</si>
  <si>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</si>
  <si>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</si>
  <si>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</si>
  <si>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</si>
  <si>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</si>
  <si>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</si>
  <si>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</si>
  <si>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</si>
  <si>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</si>
  <si>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</si>
  <si>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</si>
  <si>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</si>
  <si>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</si>
  <si>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</si>
  <si>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</si>
  <si>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</si>
  <si>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</si>
  <si>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</si>
  <si>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</si>
  <si>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</si>
  <si>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</si>
  <si>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</si>
  <si>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</si>
  <si>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</si>
  <si>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</si>
  <si>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</si>
  <si>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</si>
  <si>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</si>
  <si>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</si>
  <si>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</si>
  <si>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</si>
  <si>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</si>
  <si>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</si>
  <si>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</si>
  <si>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</si>
  <si>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</si>
  <si>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</si>
  <si>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</si>
  <si>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</si>
  <si>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</si>
  <si>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</si>
  <si>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</si>
  <si>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</si>
  <si>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</si>
  <si>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</si>
  <si>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</si>
  <si>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</si>
  <si>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</si>
  <si>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</si>
  <si>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</si>
  <si>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</si>
  <si>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</si>
  <si>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</si>
  <si>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</si>
  <si>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</si>
  <si>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</si>
  <si>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</si>
  <si>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</si>
  <si>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</si>
  <si>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</si>
  <si>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</si>
  <si>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</si>
  <si>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</si>
  <si>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</si>
  <si>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</si>
  <si>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</si>
  <si>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</si>
  <si>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</si>
  <si>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</si>
  <si>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</si>
  <si>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</si>
  <si>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</si>
  <si>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</si>
  <si>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</si>
  <si>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</si>
  <si>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</si>
  <si>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</si>
  <si>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</si>
  <si>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</si>
  <si>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</si>
  <si>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</si>
  <si>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</si>
  <si>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</si>
  <si>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</si>
  <si>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</si>
  <si>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</si>
  <si>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</si>
  <si>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</si>
  <si>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</si>
  <si>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</si>
  <si>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</si>
  <si>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</si>
  <si>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</si>
  <si>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</si>
  <si>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</si>
  <si>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</si>
  <si>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</si>
  <si>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</si>
  <si>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</si>
  <si>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</si>
  <si>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</si>
  <si>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</si>
  <si>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</si>
  <si>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</si>
  <si>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</si>
  <si>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</si>
  <si>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</si>
  <si>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</si>
  <si>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</si>
  <si>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</si>
  <si>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</si>
  <si>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</si>
  <si>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</si>
  <si>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</si>
  <si>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</si>
  <si>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</si>
  <si>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</si>
  <si>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</si>
  <si>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</si>
  <si>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</si>
  <si>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</si>
  <si>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</si>
  <si>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</si>
  <si>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</si>
  <si>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</si>
  <si>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</si>
  <si>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</si>
  <si>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</si>
  <si>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</si>
  <si>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</si>
  <si>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</si>
  <si>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</si>
  <si>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</si>
  <si>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</si>
  <si>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</si>
  <si>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</si>
  <si>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</si>
  <si>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</si>
  <si>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</si>
  <si>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</si>
  <si>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</si>
  <si>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</si>
  <si>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</si>
  <si>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</si>
  <si>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</si>
  <si>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</si>
  <si>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</si>
  <si>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</si>
  <si>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</si>
  <si>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</si>
  <si>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</si>
  <si>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</si>
  <si>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</si>
  <si>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</si>
  <si>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</si>
  <si>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</si>
  <si>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</si>
  <si>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</si>
  <si>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</si>
  <si>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</si>
  <si>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</si>
  <si>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</si>
  <si>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</si>
  <si>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</si>
  <si>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</si>
  <si>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</si>
  <si>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</si>
  <si>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</si>
  <si>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</si>
  <si>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</si>
  <si>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</si>
  <si>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</si>
  <si>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</si>
  <si>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</si>
  <si>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</si>
  <si>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</si>
  <si>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</si>
  <si>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</si>
  <si>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</si>
  <si>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</si>
  <si>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</si>
  <si>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</si>
  <si>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</si>
  <si>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</si>
  <si>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</si>
  <si>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</si>
  <si>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</si>
  <si>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</si>
  <si>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</si>
  <si>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</si>
  <si>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</si>
  <si>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</si>
  <si>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</si>
  <si>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</si>
  <si>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</si>
  <si>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</si>
  <si>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</si>
  <si>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</si>
  <si>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</si>
  <si>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</si>
  <si>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</si>
  <si>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</si>
  <si>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</si>
  <si>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</si>
  <si>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</si>
  <si>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</si>
  <si>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</si>
  <si>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</si>
  <si>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</si>
  <si>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</si>
  <si>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</si>
  <si>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</si>
  <si>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</si>
  <si>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</si>
  <si>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</si>
  <si>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</si>
  <si>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</si>
  <si>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</si>
  <si>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</si>
  <si>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</si>
  <si>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</si>
  <si>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</si>
  <si>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</si>
  <si>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</si>
  <si>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</si>
  <si>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</si>
  <si>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</si>
  <si>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</si>
  <si>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</si>
  <si>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</si>
  <si>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</si>
  <si>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</si>
  <si>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</si>
  <si>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</si>
  <si>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</si>
  <si>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</si>
  <si>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</si>
  <si>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</si>
  <si>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</si>
  <si>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</si>
  <si>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</si>
  <si>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</si>
  <si>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</si>
  <si>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</si>
  <si>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</si>
  <si>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</si>
  <si>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</si>
  <si>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</si>
  <si>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</si>
  <si>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</si>
  <si>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</si>
  <si>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</si>
  <si>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</si>
  <si>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</si>
  <si>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</si>
  <si>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</si>
  <si>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</si>
  <si>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</si>
  <si>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</si>
  <si>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</si>
  <si>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</si>
  <si>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</si>
  <si>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</si>
  <si>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</si>
  <si>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</si>
  <si>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</si>
  <si>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</si>
  <si>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</si>
  <si>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</si>
  <si>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</si>
  <si>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</si>
  <si>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</si>
  <si>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</si>
  <si>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</si>
  <si>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</si>
  <si>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</si>
  <si>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</si>
  <si>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</si>
  <si>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</si>
  <si>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</si>
  <si>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</si>
  <si>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</si>
  <si>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</si>
  <si>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</si>
  <si>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</si>
  <si>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</si>
  <si>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</si>
  <si>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</si>
  <si>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</si>
  <si>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</si>
  <si>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</si>
  <si>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</si>
  <si>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</si>
  <si>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</si>
  <si>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</si>
  <si>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</si>
  <si>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</si>
  <si>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</si>
  <si>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</si>
  <si>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</si>
  <si>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</si>
  <si>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</si>
  <si>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</si>
  <si>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</si>
  <si>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</si>
  <si>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</si>
  <si>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</si>
  <si>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</si>
  <si>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</si>
  <si>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</si>
  <si>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</si>
  <si>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</si>
  <si>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</si>
  <si>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</si>
  <si>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</si>
  <si>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</si>
  <si>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</si>
  <si>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</si>
  <si>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</si>
  <si>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</si>
  <si>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</si>
  <si>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</si>
  <si>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</si>
  <si>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</si>
  <si>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</si>
  <si>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</si>
  <si>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</si>
  <si>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</si>
  <si>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</si>
  <si>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</si>
  <si>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</si>
  <si>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</si>
  <si>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</si>
  <si>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</si>
  <si>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</si>
  <si>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</si>
  <si>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</si>
  <si>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</si>
  <si>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</si>
  <si>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</si>
  <si>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</si>
  <si>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</si>
  <si>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</si>
  <si>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</si>
  <si>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</si>
  <si>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</si>
  <si>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</si>
  <si>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</si>
  <si>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</si>
  <si>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</si>
  <si>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</si>
  <si>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</si>
  <si>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</si>
  <si>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</si>
  <si>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</si>
  <si>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</si>
  <si>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</si>
  <si>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</si>
  <si>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</si>
  <si>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</si>
  <si>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</si>
  <si>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</si>
  <si>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</si>
  <si>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</si>
  <si>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</si>
  <si>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</si>
  <si>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</si>
  <si>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</si>
  <si>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</si>
  <si>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</si>
  <si>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</si>
  <si>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</si>
  <si>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</si>
  <si>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</si>
  <si>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</si>
  <si>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</si>
  <si>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</si>
  <si>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</si>
  <si>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</si>
  <si>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</si>
  <si>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</si>
  <si>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</si>
  <si>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</si>
  <si>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</si>
  <si>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</si>
  <si>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</si>
  <si>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</si>
  <si>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</si>
  <si>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</si>
  <si>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</si>
  <si>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</si>
  <si>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</si>
  <si>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</si>
  <si>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</si>
  <si>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</si>
  <si>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</si>
  <si>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</si>
  <si>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</si>
  <si>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</si>
  <si>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</si>
  <si>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</si>
  <si>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</si>
  <si>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</si>
  <si>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</si>
  <si>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</si>
  <si>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</si>
  <si>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</si>
  <si>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</si>
  <si>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</si>
  <si>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</si>
  <si>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</si>
  <si>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</si>
  <si>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</si>
  <si>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</si>
  <si>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</si>
  <si>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</si>
  <si>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</si>
  <si>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</si>
  <si>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</si>
  <si>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</si>
  <si>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</si>
  <si>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</si>
  <si>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</si>
  <si>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</si>
  <si>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</si>
  <si>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</si>
  <si>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</si>
  <si>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</si>
  <si>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</si>
  <si>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</si>
  <si>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</si>
  <si>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</si>
  <si>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</si>
  <si>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</si>
  <si>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</si>
  <si>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</si>
  <si>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</si>
  <si>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</si>
  <si>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</si>
  <si>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</si>
  <si>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</si>
  <si>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</si>
  <si>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</si>
  <si>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</si>
  <si>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</si>
  <si>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</si>
  <si>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</si>
  <si>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</si>
  <si>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</si>
  <si>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</si>
  <si>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</si>
  <si>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</si>
  <si>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</si>
  <si>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</si>
  <si>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</si>
  <si>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</si>
  <si>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</si>
  <si>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</si>
  <si>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</si>
  <si>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</si>
  <si>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</si>
  <si>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</si>
  <si>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</si>
  <si>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</si>
  <si>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</si>
  <si>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</si>
  <si>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</si>
  <si>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</si>
  <si>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</si>
  <si>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</si>
  <si>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</si>
  <si>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</si>
  <si>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</si>
  <si>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</si>
  <si>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</si>
  <si>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</si>
  <si>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</si>
  <si>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</si>
  <si>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</si>
  <si>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</si>
  <si>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</si>
  <si>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</si>
  <si>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</si>
  <si>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</si>
  <si>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</si>
  <si>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</si>
  <si>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</si>
  <si>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</si>
  <si>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</si>
  <si>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</si>
  <si>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</si>
  <si>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</si>
  <si>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</si>
  <si>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</si>
  <si>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</si>
  <si>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</si>
  <si>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</si>
  <si>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</si>
  <si>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</si>
  <si>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</si>
  <si>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</si>
  <si>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</si>
  <si>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</si>
  <si>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</si>
  <si>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</si>
  <si>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</si>
  <si>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</si>
  <si>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</si>
  <si>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</si>
  <si>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</si>
  <si>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</si>
  <si>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</si>
  <si>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</si>
  <si>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</si>
  <si>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</si>
  <si>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</si>
  <si>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</si>
  <si>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</si>
  <si>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</si>
  <si>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</si>
  <si>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</si>
  <si>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</si>
  <si>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</si>
  <si>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</si>
  <si>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</si>
  <si>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</si>
  <si>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</si>
  <si>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</si>
  <si>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</si>
  <si>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</si>
  <si>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</si>
  <si>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</si>
  <si>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</si>
  <si>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</si>
  <si>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</si>
  <si>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</si>
  <si>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</si>
  <si>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</si>
  <si>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</si>
  <si>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</si>
  <si>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</si>
  <si>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</si>
  <si>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</si>
  <si>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</si>
  <si>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</si>
  <si>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</si>
  <si>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</si>
  <si>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</si>
  <si>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</si>
  <si>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</si>
  <si>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</si>
  <si>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</si>
  <si>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</si>
  <si>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</si>
  <si>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</si>
  <si>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</si>
  <si>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</si>
  <si>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</si>
  <si>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</si>
  <si>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</si>
  <si>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</si>
  <si>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</si>
  <si>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</si>
  <si>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</si>
  <si>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</si>
  <si>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</si>
  <si>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</si>
  <si>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</si>
  <si>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</si>
  <si>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</si>
  <si>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</si>
  <si>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</si>
  <si>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</si>
  <si>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</si>
  <si>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</si>
  <si>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</si>
  <si>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</si>
  <si>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</si>
  <si>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</si>
  <si>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</si>
  <si>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</si>
  <si>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</si>
  <si>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</si>
  <si>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</si>
  <si>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</si>
  <si>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</si>
  <si>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</si>
  <si>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</si>
  <si>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</si>
  <si>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</si>
  <si>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</si>
  <si>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</si>
  <si>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</si>
  <si>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</si>
  <si>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</si>
  <si>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</si>
  <si>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</si>
  <si>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</si>
  <si>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</si>
  <si>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</si>
  <si>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</si>
  <si>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</si>
  <si>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</si>
  <si>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</si>
  <si>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</si>
  <si>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</si>
  <si>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</si>
  <si>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</si>
  <si>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</si>
  <si>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</si>
  <si>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</si>
  <si>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</si>
  <si>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</si>
  <si>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</si>
  <si>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</si>
  <si>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</si>
  <si>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</si>
  <si>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</si>
  <si>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</si>
  <si>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</si>
  <si>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</si>
  <si>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</si>
  <si>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</si>
  <si>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</si>
  <si>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</si>
  <si>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</si>
  <si>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</si>
  <si>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</si>
  <si>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</si>
  <si>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</si>
  <si>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</si>
  <si>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</si>
  <si>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</si>
  <si>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</si>
  <si>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</si>
  <si>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</si>
  <si>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</si>
  <si>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</si>
  <si>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</si>
  <si>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</si>
  <si>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</si>
  <si>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</si>
  <si>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</si>
  <si>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</si>
  <si>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</si>
  <si>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</si>
  <si>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</si>
  <si>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</si>
  <si>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</si>
  <si>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</si>
  <si>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</si>
  <si>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</si>
  <si>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</si>
  <si>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</si>
  <si>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</si>
  <si>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</si>
  <si>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</si>
  <si>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</si>
  <si>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</si>
  <si>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</si>
  <si>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</si>
  <si>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</si>
  <si>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</si>
  <si>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</si>
  <si>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</si>
  <si>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</si>
  <si>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</si>
  <si>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</si>
  <si>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</si>
  <si>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</si>
  <si>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</si>
  <si>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</si>
  <si>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</si>
  <si>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</si>
  <si>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</si>
  <si>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</si>
  <si>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</si>
  <si>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</si>
  <si>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</si>
  <si>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</si>
  <si>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</si>
  <si>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</si>
  <si>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</si>
  <si>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</si>
  <si>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</si>
  <si>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</si>
  <si>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</si>
  <si>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</si>
  <si>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</si>
  <si>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</si>
  <si>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</si>
  <si>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</si>
  <si>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</si>
  <si>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</si>
  <si>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</si>
  <si>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</si>
  <si>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</si>
  <si>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</si>
  <si>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</si>
  <si>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</si>
  <si>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</si>
  <si>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</si>
  <si>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</si>
  <si>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</si>
  <si>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</si>
  <si>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</si>
  <si>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</si>
  <si>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</si>
  <si>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</si>
  <si>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</si>
  <si>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</si>
  <si>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</si>
  <si>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</si>
  <si>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</si>
  <si>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</si>
  <si>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</si>
  <si>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</si>
  <si>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</si>
  <si>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</si>
  <si>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</si>
  <si>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</si>
  <si>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</si>
  <si>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</si>
  <si>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</si>
  <si>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</si>
  <si>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</si>
  <si>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</si>
  <si>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</si>
  <si>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</si>
  <si>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</si>
  <si>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</si>
  <si>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</si>
  <si>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</si>
  <si>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</si>
  <si>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</si>
  <si>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</si>
  <si>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</si>
  <si>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</si>
  <si>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</si>
  <si>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</si>
  <si>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</si>
  <si>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</si>
  <si>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</si>
  <si>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</si>
  <si>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</si>
  <si>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</si>
  <si>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</si>
  <si>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</si>
  <si>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</si>
  <si>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</si>
  <si>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</si>
  <si>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</si>
  <si>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</si>
  <si>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</si>
  <si>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</si>
  <si>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</si>
  <si>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</si>
  <si>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</si>
  <si>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</si>
  <si>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</si>
  <si>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</si>
  <si>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</si>
  <si>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</si>
  <si>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</si>
  <si>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</si>
  <si>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</si>
  <si>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</si>
  <si>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</si>
  <si>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</si>
  <si>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</si>
  <si>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</si>
  <si>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</si>
  <si>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</si>
  <si>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</si>
  <si>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</si>
  <si>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</si>
  <si>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</si>
  <si>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</si>
  <si>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</si>
  <si>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</si>
  <si>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</si>
  <si>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</si>
  <si>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</si>
  <si>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</si>
  <si>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</si>
  <si>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</si>
  <si>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</si>
  <si>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</si>
  <si>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</si>
  <si>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</si>
  <si>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</si>
  <si>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</si>
  <si>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</si>
  <si>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</si>
  <si>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</si>
  <si>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</si>
  <si>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</si>
  <si>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</si>
  <si>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</si>
  <si>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</si>
  <si>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</si>
  <si>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</si>
  <si>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</si>
  <si>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</si>
  <si>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</si>
  <si>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</si>
  <si>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</si>
  <si>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</si>
  <si>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</si>
  <si>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</si>
  <si>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</si>
  <si>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</si>
  <si>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</si>
  <si>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</si>
  <si>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</si>
  <si>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</si>
  <si>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</si>
  <si>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</si>
  <si>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</si>
  <si>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</si>
  <si>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</si>
  <si>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</si>
  <si>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</si>
  <si>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</si>
  <si>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</si>
  <si>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</si>
  <si>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</si>
  <si>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</si>
  <si>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</si>
  <si>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</si>
  <si>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</si>
  <si>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</si>
  <si>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</si>
  <si>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</si>
  <si>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</si>
  <si>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</si>
  <si>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</si>
  <si>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</si>
  <si>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</si>
  <si>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</si>
  <si>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</si>
  <si>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</si>
  <si>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</si>
  <si>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</si>
  <si>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</si>
  <si>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</si>
  <si>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</si>
  <si>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</si>
  <si>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</si>
  <si>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</si>
  <si>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</si>
  <si>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</si>
  <si>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</si>
  <si>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</si>
  <si>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</si>
  <si>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</si>
  <si>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</si>
  <si>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</si>
  <si>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</si>
  <si>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</si>
  <si>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</si>
  <si>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</si>
  <si>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</si>
  <si>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</si>
  <si>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</si>
  <si>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</si>
  <si>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</si>
  <si>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</si>
  <si>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</si>
  <si>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</si>
  <si>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</si>
  <si>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</si>
  <si>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</si>
  <si>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</si>
  <si>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</si>
  <si>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</si>
  <si>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</si>
  <si>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</si>
  <si>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</si>
  <si>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</si>
  <si>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</si>
  <si>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</si>
  <si>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</si>
  <si>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</si>
  <si>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</si>
  <si>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</si>
  <si>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</si>
  <si>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</si>
  <si>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</si>
  <si>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</si>
  <si>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</si>
  <si>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</si>
  <si>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</si>
  <si>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</si>
  <si>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</si>
  <si>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</si>
  <si>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</si>
  <si>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</si>
  <si>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</si>
  <si>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</si>
  <si>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</si>
  <si>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</si>
  <si>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</si>
  <si>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</si>
  <si>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</si>
  <si>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</si>
  <si>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</si>
  <si>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</si>
  <si>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</si>
  <si>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</si>
  <si>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</si>
  <si>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</si>
  <si>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</si>
  <si>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</si>
  <si>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</si>
  <si>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</si>
  <si>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</si>
  <si>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</si>
  <si>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</si>
  <si>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</si>
  <si>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</si>
  <si>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</si>
  <si>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</si>
  <si>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</si>
  <si>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</si>
  <si>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</si>
  <si>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</si>
  <si>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</si>
  <si>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</si>
  <si>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</si>
  <si>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</si>
  <si>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</si>
  <si>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</si>
  <si>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</si>
  <si>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</si>
  <si>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</si>
  <si>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</si>
  <si>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</si>
  <si>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</si>
  <si>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</si>
  <si>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</si>
  <si>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</si>
  <si>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</si>
  <si>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</si>
  <si>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</si>
  <si>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</si>
  <si>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</si>
  <si>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</si>
  <si>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</si>
  <si>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</si>
  <si>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</si>
  <si>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</si>
  <si>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</si>
  <si>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</si>
  <si>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</si>
  <si>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</si>
  <si>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</si>
  <si>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</si>
  <si>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</si>
  <si>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</si>
  <si>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</si>
  <si>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</si>
  <si>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</si>
  <si>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</si>
  <si>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</si>
  <si>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</si>
  <si>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</si>
  <si>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</si>
  <si>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</si>
  <si>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</si>
  <si>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</si>
  <si>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</si>
  <si>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</si>
  <si>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</si>
  <si>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</si>
  <si>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</si>
  <si>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</si>
  <si>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</si>
  <si>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</si>
  <si>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</si>
  <si>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</si>
  <si>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</si>
  <si>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</si>
  <si>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</si>
  <si>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</si>
  <si>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</si>
  <si>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</si>
  <si>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</si>
  <si>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</si>
  <si>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</si>
  <si>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</si>
  <si>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</si>
  <si>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</si>
  <si>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</si>
  <si>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</si>
  <si>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</si>
  <si>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</si>
  <si>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</si>
  <si>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</si>
  <si>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</si>
  <si>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</si>
  <si>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</si>
  <si>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</si>
  <si>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</si>
  <si>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</si>
  <si>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</si>
  <si>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</si>
  <si>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</si>
  <si>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</si>
  <si>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</si>
  <si>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</si>
  <si>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</si>
  <si>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</si>
  <si>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</si>
  <si>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</si>
  <si>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</si>
  <si>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</si>
  <si>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</si>
  <si>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</si>
  <si>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</si>
  <si>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</si>
  <si>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</si>
  <si>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</si>
  <si>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</si>
  <si>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</si>
  <si>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</si>
  <si>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</si>
  <si>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</si>
  <si>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</si>
  <si>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</si>
  <si>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</si>
  <si>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</si>
  <si>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</si>
  <si>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</si>
  <si>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</si>
  <si>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</si>
  <si>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</si>
  <si>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</si>
  <si>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</si>
  <si>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</si>
  <si>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</si>
  <si>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</si>
  <si>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</si>
  <si>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</si>
  <si>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</si>
  <si>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</si>
  <si>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</si>
  <si>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</si>
  <si>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</si>
  <si>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</si>
  <si>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</si>
  <si>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</si>
  <si>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</si>
  <si>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</si>
  <si>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</si>
  <si>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</si>
  <si>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</si>
  <si>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</si>
  <si>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</si>
  <si>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</si>
  <si>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</si>
  <si>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</si>
  <si>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</si>
  <si>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</si>
  <si>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</si>
  <si>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</si>
  <si>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</si>
  <si>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</si>
  <si>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</si>
  <si>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</si>
  <si>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</si>
  <si>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</si>
  <si>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</si>
  <si>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</si>
  <si>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</si>
  <si>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</si>
  <si>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</si>
  <si>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</si>
  <si>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</si>
  <si>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</si>
  <si>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</si>
  <si>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</si>
  <si>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</si>
  <si>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</si>
  <si>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</si>
  <si>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</si>
  <si>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</si>
  <si>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</si>
  <si>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</si>
  <si>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</si>
  <si>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</si>
  <si>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</si>
  <si>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</si>
  <si>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</si>
  <si>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</si>
  <si>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</si>
  <si>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</si>
  <si>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</si>
  <si>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</si>
  <si>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</si>
  <si>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</si>
  <si>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</si>
  <si>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</si>
  <si>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</si>
  <si>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</si>
  <si>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</si>
  <si>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</si>
  <si>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</si>
  <si>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</si>
  <si>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</si>
  <si>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</si>
  <si>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</si>
  <si>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</si>
  <si>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</si>
  <si>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</si>
  <si>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</si>
  <si>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</si>
  <si>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</si>
  <si>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</si>
  <si>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</si>
  <si>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</si>
  <si>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</si>
  <si>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</si>
  <si>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</si>
  <si>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</si>
  <si>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</si>
  <si>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</si>
  <si>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</si>
  <si>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</si>
  <si>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</si>
  <si>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</si>
  <si>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</si>
  <si>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</si>
  <si>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</si>
  <si>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</si>
  <si>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</si>
  <si>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</si>
  <si>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</si>
  <si>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</si>
  <si>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</si>
  <si>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</si>
  <si>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</si>
  <si>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</si>
  <si>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</si>
  <si>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</si>
  <si>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</si>
  <si>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</si>
  <si>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</si>
  <si>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</si>
  <si>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</si>
  <si>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</si>
  <si>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</si>
  <si>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</si>
  <si>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</si>
  <si>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</si>
  <si>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</si>
  <si>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</si>
  <si>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</si>
  <si>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</si>
  <si>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</si>
  <si>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</si>
  <si>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</si>
  <si>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</si>
  <si>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</si>
  <si>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</si>
  <si>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</si>
  <si>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</si>
  <si>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</si>
  <si>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</si>
  <si>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</si>
  <si>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</si>
  <si>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</si>
  <si>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</si>
  <si>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</si>
  <si>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</si>
  <si>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</si>
  <si>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</si>
  <si>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</si>
  <si>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</si>
  <si>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</si>
  <si>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</si>
  <si>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</si>
  <si>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</si>
  <si>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</si>
  <si>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</si>
  <si>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</si>
  <si>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</si>
  <si>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</si>
  <si>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</si>
  <si>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</si>
  <si>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</si>
  <si>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</si>
  <si>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</si>
  <si>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</si>
  <si>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</si>
  <si>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</si>
  <si>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</si>
  <si>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</si>
  <si>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</si>
  <si>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</si>
  <si>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</si>
  <si>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</si>
  <si>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</si>
  <si>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</si>
  <si>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</si>
  <si>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</si>
  <si>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</si>
  <si>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</si>
  <si>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</si>
  <si>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</si>
  <si>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</si>
  <si>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</si>
  <si>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</si>
  <si>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</si>
  <si>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</si>
  <si>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</si>
  <si>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</si>
  <si>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</si>
  <si>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</si>
  <si>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</si>
  <si>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</si>
  <si>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</si>
  <si>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</si>
  <si>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</si>
  <si>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</si>
  <si>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</si>
  <si>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</si>
  <si>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</si>
  <si>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</si>
  <si>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</si>
  <si>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</si>
  <si>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</si>
  <si>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</si>
  <si>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</si>
  <si>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</si>
  <si>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</si>
  <si>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</si>
  <si>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</si>
  <si>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</si>
  <si>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</si>
  <si>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</si>
  <si>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</si>
  <si>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</si>
  <si>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</si>
  <si>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</si>
  <si>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</si>
  <si>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</si>
  <si>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</si>
  <si>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</si>
  <si>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</si>
  <si>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</si>
  <si>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</si>
  <si>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</si>
  <si>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</si>
  <si>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</si>
  <si>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</si>
  <si>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</si>
  <si>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</si>
  <si>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</si>
  <si>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</si>
  <si>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</si>
  <si>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</si>
  <si>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</si>
  <si>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</si>
  <si>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</si>
  <si>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</si>
  <si>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</si>
  <si>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</si>
  <si>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</si>
  <si>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</si>
  <si>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</si>
  <si>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</si>
  <si>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</si>
  <si>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</si>
  <si>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</si>
  <si>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</si>
  <si>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</si>
  <si>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</si>
  <si>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</si>
  <si>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</si>
  <si>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</si>
  <si>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</si>
  <si>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</si>
  <si>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</si>
  <si>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</si>
  <si>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</si>
  <si>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</si>
  <si>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</si>
  <si>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</si>
  <si>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</si>
  <si>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</si>
  <si>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</si>
  <si>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</si>
  <si>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</si>
  <si>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</si>
  <si>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</si>
  <si>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</si>
  <si>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</si>
  <si>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</si>
  <si>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</si>
  <si>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</si>
  <si>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</si>
  <si>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</si>
  <si>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</si>
  <si>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</si>
  <si>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</si>
  <si>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</si>
  <si>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</si>
  <si>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</si>
  <si>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</si>
  <si>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</si>
  <si>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</si>
  <si>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</si>
  <si>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</si>
  <si>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</si>
  <si>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</si>
  <si>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</si>
  <si>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</si>
  <si>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</si>
  <si>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</si>
  <si>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</si>
  <si>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</si>
  <si>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</si>
  <si>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</si>
  <si>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</si>
  <si>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</si>
  <si>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</si>
  <si>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</si>
  <si>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</si>
  <si>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</si>
  <si>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</si>
  <si>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</si>
  <si>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</si>
  <si>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</si>
  <si>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</si>
  <si>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</si>
  <si>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</si>
  <si>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</si>
  <si>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</si>
  <si>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</si>
  <si>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</si>
  <si>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</si>
  <si>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</si>
  <si>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</si>
  <si>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</si>
  <si>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</si>
  <si>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</si>
  <si>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</si>
  <si>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</si>
  <si>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</si>
  <si>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</si>
  <si>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</si>
  <si>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</si>
  <si>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</si>
  <si>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</si>
  <si>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</si>
  <si>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</si>
  <si>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</si>
  <si>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</si>
  <si>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</si>
  <si>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</si>
  <si>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</si>
  <si>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</si>
  <si>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</si>
  <si>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</si>
  <si>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</si>
  <si>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</si>
  <si>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</si>
  <si>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</si>
  <si>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</si>
  <si>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</si>
  <si>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</si>
  <si>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</si>
  <si>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</si>
  <si>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</si>
  <si>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</si>
  <si>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</si>
  <si>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</si>
  <si>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</si>
  <si>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</si>
  <si>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</si>
  <si>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</si>
  <si>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</si>
  <si>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</si>
  <si>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</si>
  <si>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</si>
  <si>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</si>
  <si>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</si>
  <si>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</si>
  <si>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</si>
  <si>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</si>
  <si>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</si>
  <si>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</si>
  <si>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</si>
  <si>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</si>
  <si>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</si>
  <si>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</si>
  <si>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</si>
  <si>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</si>
  <si>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</si>
  <si>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</si>
  <si>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</si>
  <si>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</si>
  <si>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</si>
  <si>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</si>
  <si>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</si>
  <si>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</si>
  <si>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</si>
  <si>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</si>
  <si>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</si>
  <si>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</si>
  <si>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</si>
  <si>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</si>
  <si>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</si>
  <si>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</si>
  <si>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</si>
  <si>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</si>
  <si>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</si>
  <si>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</si>
  <si>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</si>
  <si>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</si>
  <si>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</si>
  <si>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</si>
  <si>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</si>
  <si>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</si>
  <si>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</si>
  <si>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</si>
  <si>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</si>
  <si>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</si>
  <si>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</si>
  <si>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</si>
  <si>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</si>
  <si>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</si>
  <si>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</si>
  <si>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</si>
  <si>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</si>
  <si>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</si>
  <si>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</si>
  <si>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</si>
  <si>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</si>
  <si>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</si>
  <si>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</si>
  <si>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</si>
  <si>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</si>
  <si>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</si>
  <si>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</si>
  <si>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</si>
  <si>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</si>
  <si>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</si>
  <si>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</si>
  <si>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</si>
  <si>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</si>
  <si>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</si>
  <si>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</si>
  <si>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</si>
  <si>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</si>
  <si>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</si>
  <si>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</si>
  <si>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</si>
  <si>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</si>
  <si>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</si>
  <si>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</si>
  <si>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</si>
  <si>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</si>
  <si>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</si>
  <si>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</si>
  <si>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</si>
  <si>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</si>
  <si>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</si>
  <si>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</si>
  <si>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</si>
  <si>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</si>
  <si>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</si>
  <si>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</si>
  <si>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</si>
  <si>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</si>
  <si>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</si>
  <si>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</si>
  <si>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</si>
  <si>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</si>
  <si>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</si>
  <si>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</si>
  <si>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</si>
  <si>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</si>
  <si>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</si>
  <si>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</si>
  <si>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</si>
  <si>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</si>
  <si>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</si>
  <si>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</si>
  <si>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</si>
  <si>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</si>
  <si>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</si>
  <si>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</si>
  <si>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</si>
  <si>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</si>
  <si>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</si>
  <si>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</si>
  <si>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</si>
  <si>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</si>
  <si>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</si>
  <si>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</si>
  <si>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</si>
  <si>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</si>
  <si>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</si>
  <si>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</si>
  <si>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</si>
  <si>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</si>
  <si>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</si>
  <si>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</si>
  <si>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</si>
  <si>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</si>
  <si>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</si>
  <si>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</si>
  <si>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</si>
  <si>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</si>
  <si>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</si>
  <si>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</si>
  <si>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</si>
  <si>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</si>
  <si>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</si>
  <si>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</si>
  <si>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</si>
  <si>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</si>
  <si>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</si>
  <si>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</si>
  <si>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</si>
  <si>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</si>
  <si>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</si>
  <si>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</si>
  <si>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</si>
  <si>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</si>
  <si>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</si>
  <si>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</si>
  <si>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</si>
  <si>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</si>
  <si>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</si>
  <si>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</si>
  <si>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</si>
  <si>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</si>
  <si>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</si>
  <si>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</si>
  <si>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</si>
  <si>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</si>
  <si>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</si>
  <si>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</si>
  <si>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</si>
  <si>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</si>
  <si>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</si>
  <si>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</si>
  <si>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</si>
  <si>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</si>
  <si>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</si>
  <si>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</si>
  <si>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</si>
  <si>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</si>
  <si>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</si>
  <si>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</si>
  <si>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</si>
  <si>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</si>
  <si>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</si>
  <si>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</si>
  <si>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</si>
  <si>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</si>
  <si>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</si>
  <si>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</si>
  <si>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</si>
  <si>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</si>
  <si>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</si>
  <si>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</si>
  <si>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</si>
  <si>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</si>
  <si>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</si>
  <si>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</si>
  <si>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</si>
  <si>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</si>
  <si>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</si>
  <si>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</si>
  <si>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</si>
  <si>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</si>
  <si>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</si>
  <si>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</si>
  <si>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</si>
  <si>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</si>
  <si>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</si>
  <si>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</si>
  <si>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</si>
  <si>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</si>
  <si>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</si>
  <si>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</si>
  <si>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</si>
  <si>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</si>
  <si>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</si>
  <si>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</si>
  <si>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</si>
  <si>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</si>
  <si>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</si>
  <si>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</si>
  <si>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</si>
  <si>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</si>
  <si>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</si>
  <si>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</si>
  <si>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</si>
  <si>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</si>
  <si>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</si>
  <si>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</si>
  <si>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</si>
  <si>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</si>
  <si>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</si>
  <si>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</si>
  <si>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</si>
  <si>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</si>
  <si>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</si>
  <si>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</si>
  <si>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</si>
  <si>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</si>
  <si>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</si>
  <si>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</si>
  <si>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</si>
  <si>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</si>
  <si>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</si>
  <si>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</si>
  <si>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</si>
  <si>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</si>
  <si>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</si>
  <si>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</si>
  <si>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</si>
  <si>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</si>
  <si>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</si>
  <si>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</si>
  <si>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</si>
  <si>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</si>
  <si>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</si>
  <si>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</si>
  <si>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</si>
  <si>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</si>
  <si>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</si>
  <si>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</si>
  <si>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</si>
  <si>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</si>
  <si>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</si>
  <si>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</si>
  <si>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</si>
  <si>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</si>
  <si>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</si>
  <si>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</si>
  <si>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</si>
  <si>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</si>
  <si>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</si>
  <si>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</si>
  <si>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</si>
  <si>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</si>
  <si>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</si>
  <si>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</si>
  <si>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</si>
  <si>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</si>
  <si>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</si>
  <si>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</si>
  <si>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</si>
  <si>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</si>
  <si>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</si>
  <si>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</si>
  <si>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</si>
  <si>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</si>
  <si>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</si>
  <si>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</si>
  <si>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</si>
  <si>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</si>
  <si>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</si>
  <si>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</si>
  <si>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</si>
  <si>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</si>
  <si>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</si>
  <si>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</si>
  <si>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</si>
  <si>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</si>
  <si>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</si>
  <si>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</si>
  <si>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</si>
  <si>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</si>
  <si>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</si>
  <si>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</si>
  <si>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</si>
  <si>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</si>
  <si>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</si>
  <si>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</si>
  <si>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</si>
  <si>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</si>
  <si>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</si>
  <si>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</si>
  <si>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</si>
  <si>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</si>
  <si>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</si>
  <si>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</si>
  <si>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</si>
  <si>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</si>
  <si>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</si>
  <si>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</si>
  <si>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</si>
  <si>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</si>
  <si>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</si>
  <si>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</si>
  <si>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</si>
  <si>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</si>
  <si>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</si>
  <si>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</si>
  <si>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</si>
  <si>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</si>
  <si>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</si>
  <si>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</si>
  <si>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</si>
  <si>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</si>
  <si>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</si>
  <si>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</si>
  <si>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</si>
  <si>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</si>
  <si>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</si>
  <si>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</si>
  <si>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</si>
  <si>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</si>
  <si>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</si>
  <si>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</si>
  <si>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</si>
  <si>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</si>
  <si>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</si>
  <si>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</si>
  <si>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</si>
  <si>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</si>
  <si>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</si>
  <si>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</si>
  <si>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</si>
  <si>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</si>
  <si>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</si>
  <si>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</si>
  <si>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</si>
  <si>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</si>
  <si>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</si>
  <si>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</si>
  <si>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</si>
  <si>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</si>
  <si>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</si>
  <si>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</si>
  <si>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</si>
  <si>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</si>
  <si>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</si>
  <si>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</si>
  <si>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</si>
  <si>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</si>
  <si>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</si>
  <si>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</si>
  <si>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</si>
  <si>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</si>
  <si>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</si>
  <si>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</si>
  <si>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</si>
  <si>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</si>
  <si>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</si>
  <si>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</si>
  <si>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</si>
  <si>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</si>
  <si>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</si>
  <si>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</si>
  <si>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</si>
  <si>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</si>
  <si>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</si>
  <si>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</si>
  <si>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</si>
  <si>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</si>
  <si>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</si>
  <si>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</si>
  <si>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</si>
  <si>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</si>
  <si>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</si>
  <si>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</si>
  <si>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</si>
  <si>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</si>
  <si>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</si>
  <si>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</si>
  <si>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</si>
  <si>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</si>
  <si>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</si>
  <si>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</si>
  <si>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</si>
  <si>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</si>
  <si>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</si>
  <si>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</si>
  <si>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</si>
  <si>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</si>
  <si>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</si>
  <si>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</si>
  <si>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</si>
  <si>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</si>
  <si>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</si>
  <si>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</si>
  <si>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</si>
  <si>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</si>
  <si>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</si>
  <si>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</si>
  <si>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</si>
  <si>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</si>
  <si>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</si>
  <si>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</si>
  <si>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</si>
  <si>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</si>
  <si>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</si>
  <si>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</si>
  <si>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</si>
  <si>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</si>
  <si>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</si>
  <si>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</si>
  <si>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</si>
  <si>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</si>
  <si>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</si>
  <si>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</si>
  <si>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</si>
  <si>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</si>
  <si>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</si>
  <si>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</si>
  <si>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</si>
  <si>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</si>
  <si>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</si>
  <si>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</si>
  <si>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</si>
  <si>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</si>
  <si>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</si>
  <si>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</si>
  <si>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</si>
  <si>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</si>
  <si>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</si>
  <si>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</si>
  <si>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</si>
  <si>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</si>
  <si>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</si>
  <si>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</si>
  <si>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</si>
  <si>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</si>
  <si>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</si>
  <si>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</si>
  <si>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</si>
  <si>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</si>
  <si>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</si>
  <si>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</si>
  <si>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</si>
  <si>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</si>
  <si>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</si>
  <si>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</si>
  <si>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</si>
  <si>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</si>
  <si>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</si>
  <si>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</si>
  <si>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</si>
  <si>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</si>
  <si>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</si>
  <si>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</si>
  <si>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</si>
  <si>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</si>
  <si>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</si>
  <si>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</si>
  <si>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</si>
  <si>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</si>
  <si>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</si>
  <si>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</si>
  <si>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</si>
  <si>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</si>
  <si>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</si>
  <si>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</si>
  <si>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</si>
  <si>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</si>
  <si>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</si>
  <si>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</si>
  <si>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</si>
  <si>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</si>
  <si>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</si>
  <si>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</si>
  <si>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</si>
  <si>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</si>
  <si>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</si>
  <si>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</si>
  <si>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</si>
  <si>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</si>
  <si>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</si>
  <si>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</si>
  <si>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</si>
  <si>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</si>
  <si>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</si>
  <si>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</si>
  <si>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</si>
  <si>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</si>
  <si>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</si>
  <si>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</si>
  <si>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</si>
  <si>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</si>
  <si>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</si>
  <si>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</si>
  <si>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</si>
  <si>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</si>
  <si>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</si>
  <si>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</si>
  <si>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</si>
  <si>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</si>
  <si>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</si>
  <si>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</si>
  <si>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</si>
  <si>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</si>
  <si>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</si>
  <si>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</si>
  <si>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</si>
  <si>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</si>
  <si>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</si>
  <si>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</si>
  <si>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</si>
  <si>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</si>
  <si>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</si>
  <si>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</si>
  <si>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</si>
  <si>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</si>
  <si>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</si>
  <si>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</si>
  <si>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</si>
  <si>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</si>
  <si>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</si>
  <si>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</si>
  <si>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</si>
  <si>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</si>
  <si>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</si>
  <si>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</si>
  <si>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</si>
  <si>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</si>
  <si>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</si>
  <si>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</si>
  <si>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</si>
  <si>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</si>
  <si>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</si>
  <si>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</si>
  <si>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</si>
  <si>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</si>
  <si>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</si>
  <si>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</si>
  <si>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</si>
  <si>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</si>
  <si>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</si>
  <si>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</si>
  <si>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</si>
  <si>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</si>
  <si>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</si>
  <si>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</si>
  <si>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</si>
  <si>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</si>
  <si>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</si>
  <si>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</si>
  <si>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</si>
  <si>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</si>
  <si>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</si>
  <si>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</si>
  <si>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</si>
  <si>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</si>
  <si>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</si>
  <si>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</si>
  <si>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</si>
  <si>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</si>
  <si>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</si>
  <si>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</si>
  <si>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</si>
  <si>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</si>
  <si>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</si>
  <si>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</si>
  <si>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</si>
  <si>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</si>
  <si>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</si>
  <si>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</si>
  <si>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</si>
  <si>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</si>
  <si>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</si>
  <si>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</si>
  <si>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</si>
  <si>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</si>
  <si>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</si>
  <si>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</si>
  <si>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</si>
  <si>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</si>
  <si>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</si>
  <si>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</si>
  <si>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</si>
  <si>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</si>
  <si>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</si>
  <si>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</si>
  <si>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</si>
  <si>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</si>
  <si>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</si>
  <si>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</si>
  <si>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</si>
  <si>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</si>
  <si>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</si>
  <si>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</si>
  <si>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</si>
  <si>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</si>
  <si>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</si>
  <si>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</si>
  <si>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</si>
  <si>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</si>
  <si>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</si>
  <si>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</si>
  <si>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</si>
  <si>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</si>
  <si>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</si>
  <si>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</si>
  <si>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</si>
  <si>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</si>
  <si>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</si>
  <si>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</si>
  <si>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</si>
  <si>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</si>
  <si>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</si>
  <si>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</si>
  <si>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</si>
  <si>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</si>
  <si>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</si>
  <si>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</si>
  <si>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</si>
  <si>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</si>
  <si>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</si>
  <si>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</si>
  <si>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</si>
  <si>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</si>
  <si>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</si>
  <si>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</si>
  <si>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</si>
  <si>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</si>
  <si>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</si>
  <si>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</si>
  <si>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</si>
  <si>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</si>
  <si>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</si>
  <si>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</si>
  <si>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</si>
  <si>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</si>
  <si>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</si>
  <si>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</si>
  <si>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</si>
  <si>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</si>
  <si>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</si>
  <si>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</si>
  <si>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</si>
  <si>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</si>
  <si>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</si>
  <si>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</si>
  <si>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</si>
  <si>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</si>
  <si>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</si>
  <si>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</si>
  <si>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</si>
  <si>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</si>
  <si>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</si>
  <si>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</si>
  <si>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</si>
  <si>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</si>
  <si>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</si>
  <si>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</si>
  <si>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</si>
  <si>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</si>
  <si>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</si>
  <si>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</si>
  <si>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</si>
  <si>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</si>
  <si>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</si>
  <si>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</si>
  <si>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</si>
  <si>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</si>
  <si>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</si>
  <si>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</si>
  <si>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</si>
  <si>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</si>
  <si>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</si>
  <si>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</si>
  <si>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</si>
  <si>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</si>
  <si>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</si>
  <si>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</si>
  <si>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</si>
  <si>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</si>
  <si>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</si>
  <si>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</si>
  <si>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</si>
  <si>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</si>
  <si>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</si>
  <si>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</si>
  <si>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</si>
  <si>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</si>
  <si>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</si>
  <si>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</si>
  <si>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</si>
  <si>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</si>
  <si>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</si>
  <si>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</si>
  <si>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</si>
  <si>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</si>
  <si>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</si>
  <si>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</si>
  <si>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</si>
  <si>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</si>
  <si>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</si>
  <si>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</si>
  <si>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</si>
  <si>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</si>
  <si>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</si>
  <si>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</si>
  <si>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</si>
  <si>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</si>
  <si>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</si>
  <si>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</si>
  <si>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</si>
  <si>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</si>
  <si>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</si>
  <si>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</si>
  <si>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</si>
  <si>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</si>
  <si>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</si>
  <si>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</si>
  <si>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</si>
  <si>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</si>
  <si>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</si>
  <si>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</si>
  <si>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</si>
  <si>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</si>
  <si>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</si>
  <si>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</si>
  <si>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</si>
  <si>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</si>
  <si>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</si>
  <si>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</si>
  <si>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</si>
  <si>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</si>
  <si>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</si>
  <si>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</si>
  <si>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</si>
  <si>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</si>
  <si>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</si>
  <si>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</si>
  <si>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</si>
  <si>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</si>
  <si>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</si>
  <si>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</si>
  <si>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</si>
  <si>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</si>
  <si>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</si>
  <si>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</si>
  <si>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</si>
  <si>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</si>
  <si>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</si>
  <si>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</si>
  <si>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</si>
  <si>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</si>
  <si>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</si>
  <si>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</si>
  <si>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</si>
  <si>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</si>
  <si>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</si>
  <si>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</si>
  <si>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</si>
  <si>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</si>
  <si>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</si>
  <si>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</si>
  <si>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</si>
  <si>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</si>
  <si>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</si>
  <si>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</si>
  <si>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</si>
  <si>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</si>
  <si>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</si>
  <si>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</si>
  <si>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</si>
  <si>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</si>
  <si>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</si>
  <si>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</si>
  <si>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</si>
  <si>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</si>
  <si>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</si>
  <si>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</si>
  <si>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</si>
  <si>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</si>
  <si>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</si>
  <si>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</si>
  <si>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</si>
  <si>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</si>
  <si>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</si>
  <si>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</si>
  <si>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</si>
  <si>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</si>
  <si>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</si>
  <si>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</si>
  <si>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</si>
  <si>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</si>
  <si>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</si>
  <si>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</si>
  <si>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</si>
  <si>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</si>
  <si>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</si>
  <si>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</si>
  <si>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</si>
  <si>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</si>
  <si>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</si>
  <si>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</si>
  <si>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</si>
  <si>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</si>
  <si>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</si>
  <si>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</si>
  <si>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</si>
  <si>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</si>
  <si>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</si>
  <si>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</si>
  <si>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</si>
  <si>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</si>
  <si>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</si>
  <si>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</si>
  <si>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</si>
  <si>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</si>
  <si>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</si>
  <si>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</si>
  <si>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</si>
  <si>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</si>
  <si>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</si>
  <si>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</si>
  <si>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</si>
  <si>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</si>
  <si>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</si>
  <si>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</si>
  <si>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</si>
  <si>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</si>
  <si>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</si>
  <si>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</si>
  <si>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</si>
  <si>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</si>
  <si>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</si>
  <si>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</si>
  <si>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</si>
  <si>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</si>
  <si>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</si>
  <si>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</si>
  <si>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</si>
  <si>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</si>
  <si>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</si>
  <si>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</si>
  <si>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</si>
  <si>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</si>
  <si>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</si>
  <si>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</si>
  <si>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</si>
  <si>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</si>
  <si>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</si>
  <si>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</si>
  <si>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</si>
  <si>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</si>
  <si>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</si>
  <si>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</si>
  <si>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</si>
  <si>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</si>
  <si>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</si>
  <si>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</si>
  <si>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</si>
  <si>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</si>
  <si>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</si>
  <si>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</si>
  <si>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</si>
  <si>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</si>
  <si>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</si>
  <si>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</si>
  <si>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</si>
  <si>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</si>
  <si>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</si>
  <si>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</si>
  <si>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</si>
  <si>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</si>
  <si>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</si>
  <si>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</si>
  <si>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</si>
  <si>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</si>
  <si>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</si>
  <si>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</si>
  <si>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</si>
  <si>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</si>
  <si>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</si>
  <si>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</si>
  <si>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</si>
  <si>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</si>
  <si>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</si>
  <si>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</si>
  <si>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</si>
  <si>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</si>
  <si>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</si>
  <si>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</si>
  <si>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</si>
  <si>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</si>
  <si>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</si>
  <si>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</si>
  <si>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</si>
  <si>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</si>
  <si>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</si>
  <si>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</si>
  <si>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</si>
  <si>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</si>
  <si>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</si>
  <si>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</si>
  <si>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</si>
  <si>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</si>
  <si>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</si>
  <si>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</si>
  <si>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</si>
  <si>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</si>
  <si>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</si>
  <si>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</si>
  <si>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</si>
  <si>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</si>
  <si>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</si>
  <si>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</si>
  <si>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</si>
  <si>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</si>
  <si>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</si>
  <si>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</si>
  <si>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</si>
  <si>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</si>
  <si>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</si>
  <si>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</si>
  <si>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</si>
  <si>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</si>
  <si>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</si>
  <si>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</si>
  <si>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</si>
  <si>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</si>
  <si>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</si>
  <si>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</si>
  <si>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</si>
  <si>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</si>
  <si>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</si>
  <si>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</si>
  <si>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</si>
  <si>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</si>
  <si>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</si>
  <si>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</si>
  <si>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</si>
  <si>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</si>
  <si>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</si>
  <si>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</si>
  <si>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</si>
  <si>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</si>
  <si>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</si>
  <si>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</si>
  <si>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</si>
  <si>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</si>
  <si>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</si>
  <si>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</si>
  <si>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</si>
  <si>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</si>
  <si>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</si>
  <si>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</si>
  <si>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</si>
  <si>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</si>
  <si>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</si>
  <si>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</si>
  <si>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</si>
  <si>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</si>
  <si>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</si>
  <si>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</si>
  <si>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</si>
  <si>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</si>
  <si>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</si>
  <si>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</si>
  <si>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</si>
  <si>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</si>
  <si>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</si>
  <si>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</si>
  <si>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</si>
  <si>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</si>
  <si>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</si>
  <si>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</si>
  <si>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</si>
  <si>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</si>
  <si>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</si>
  <si>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</si>
  <si>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</si>
  <si>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</si>
  <si>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</si>
  <si>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</si>
  <si>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</si>
  <si>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</si>
  <si>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</si>
  <si>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</si>
  <si>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</si>
  <si>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</si>
  <si>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</si>
  <si>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</si>
  <si>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</si>
  <si>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</si>
  <si>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</si>
  <si>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</si>
  <si>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</si>
  <si>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</si>
  <si>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</si>
  <si>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</si>
  <si>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</si>
  <si>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</si>
  <si>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</si>
  <si>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</si>
  <si>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</si>
  <si>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</si>
  <si>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</si>
  <si>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</si>
  <si>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</si>
  <si>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</si>
  <si>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</si>
  <si>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</si>
  <si>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</si>
  <si>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</si>
  <si>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</si>
  <si>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</si>
  <si>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</si>
  <si>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</si>
  <si>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</si>
  <si>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</si>
  <si>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</si>
  <si>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</si>
  <si>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</si>
  <si>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</si>
  <si>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</si>
  <si>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</si>
  <si>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</si>
  <si>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</si>
  <si>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</si>
  <si>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</si>
  <si>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</si>
  <si>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</si>
  <si>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</si>
  <si>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</si>
  <si>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</si>
  <si>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</si>
  <si>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</si>
  <si>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</si>
  <si>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</si>
  <si>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</si>
  <si>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</si>
  <si>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</si>
  <si>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</si>
  <si>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</si>
  <si>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</si>
  <si>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</si>
  <si>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</si>
  <si>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</si>
  <si>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</si>
  <si>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</si>
  <si>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</si>
  <si>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</si>
  <si>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</si>
  <si>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</si>
  <si>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</si>
  <si>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</si>
  <si>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</si>
  <si>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</si>
  <si>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</si>
  <si>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</si>
  <si>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</si>
  <si>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</si>
  <si>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</si>
  <si>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</si>
  <si>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</si>
  <si>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</si>
  <si>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</si>
  <si>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</si>
  <si>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</si>
  <si>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</si>
  <si>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</si>
  <si>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</si>
  <si>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</si>
  <si>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</si>
  <si>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</si>
  <si>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</si>
  <si>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</si>
  <si>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</si>
  <si>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</si>
  <si>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</si>
  <si>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</si>
  <si>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</si>
  <si>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</si>
  <si>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</si>
  <si>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</si>
  <si>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</si>
  <si>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</si>
  <si>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</si>
  <si>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</si>
  <si>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</si>
  <si>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</si>
  <si>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</si>
  <si>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</si>
  <si>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</si>
  <si>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</si>
  <si>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</si>
  <si>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</si>
  <si>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</si>
  <si>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</si>
  <si>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</si>
  <si>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</si>
  <si>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</si>
  <si>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</si>
  <si>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</si>
  <si>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</si>
  <si>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</si>
  <si>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</si>
  <si>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</si>
  <si>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</si>
  <si>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</si>
  <si>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</si>
  <si>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</si>
  <si>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</si>
  <si>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</si>
  <si>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</si>
  <si>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</si>
  <si>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</si>
  <si>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</si>
  <si>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</si>
  <si>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</si>
  <si>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</si>
  <si>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</si>
  <si>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</si>
  <si>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</si>
  <si>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</si>
  <si>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</si>
  <si>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</si>
  <si>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</si>
  <si>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</si>
  <si>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</si>
  <si>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</si>
  <si>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</si>
  <si>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</si>
  <si>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</si>
  <si>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</si>
  <si>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</si>
  <si>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</si>
  <si>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</si>
  <si>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</si>
  <si>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</si>
  <si>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</si>
  <si>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</si>
  <si>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</si>
  <si>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</si>
  <si>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</si>
  <si>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</si>
  <si>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</si>
  <si>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</si>
  <si>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</si>
  <si>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</si>
  <si>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</si>
  <si>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</si>
  <si>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</si>
  <si>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</si>
  <si>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</si>
  <si>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</si>
  <si>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</si>
  <si>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</si>
  <si>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</si>
  <si>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</si>
  <si>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</si>
  <si>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</si>
  <si>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</si>
  <si>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</si>
  <si>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</si>
  <si>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</si>
  <si>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</si>
  <si>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</si>
  <si>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</si>
  <si>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</si>
  <si>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</si>
  <si>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</si>
  <si>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</si>
  <si>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</si>
  <si>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</si>
  <si>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</si>
  <si>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</si>
  <si>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</si>
  <si>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</si>
  <si>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</si>
  <si>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</si>
  <si>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</si>
  <si>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</si>
  <si>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</si>
  <si>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</si>
  <si>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</si>
  <si>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</si>
  <si>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</si>
  <si>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</si>
  <si>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</si>
  <si>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</si>
  <si>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</si>
  <si>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</si>
  <si>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</si>
  <si>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</si>
  <si>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</si>
  <si>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</si>
  <si>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</si>
  <si>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</si>
  <si>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</si>
  <si>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</si>
  <si>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</si>
  <si>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</si>
  <si>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</si>
  <si>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</si>
  <si>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</si>
  <si>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</si>
  <si>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</si>
  <si>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</si>
  <si>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</si>
  <si>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</si>
  <si>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</si>
  <si>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</si>
  <si>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</si>
  <si>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</si>
  <si>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</si>
  <si>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</si>
  <si>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</si>
  <si>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</si>
  <si>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</si>
  <si>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</si>
  <si>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</si>
  <si>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</si>
  <si>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</si>
  <si>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</si>
  <si>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</si>
  <si>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</si>
  <si>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</si>
  <si>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</si>
  <si>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</si>
  <si>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</si>
  <si>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</si>
  <si>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</si>
  <si>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</si>
  <si>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</si>
  <si>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</si>
  <si>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</si>
  <si>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</si>
  <si>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</si>
  <si>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</si>
  <si>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</si>
  <si>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</si>
  <si>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</si>
  <si>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</si>
  <si>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</si>
  <si>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</si>
  <si>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</si>
  <si>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</si>
  <si>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</si>
  <si>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</si>
  <si>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</si>
  <si>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</si>
  <si>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</si>
  <si>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</si>
  <si>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</si>
  <si>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</si>
  <si>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</si>
  <si>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</si>
  <si>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</si>
  <si>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</si>
  <si>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</si>
  <si>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</si>
  <si>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</si>
  <si>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</si>
  <si>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</si>
  <si>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</si>
  <si>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</si>
  <si>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</si>
  <si>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</si>
  <si>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</si>
  <si>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</si>
  <si>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</si>
  <si>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</si>
  <si>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</si>
  <si>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</si>
  <si>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</si>
  <si>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</si>
  <si>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</si>
  <si>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</si>
  <si>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</si>
  <si>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</si>
  <si>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</si>
  <si>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</si>
  <si>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</si>
  <si>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</si>
  <si>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</si>
  <si>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</si>
  <si>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</si>
  <si>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</si>
  <si>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</si>
  <si>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</si>
  <si>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</si>
  <si>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</si>
  <si>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</si>
  <si>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</si>
  <si>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</si>
  <si>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</si>
  <si>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</si>
  <si>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</si>
  <si>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</si>
  <si>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</si>
  <si>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</si>
  <si>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</si>
  <si>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</si>
  <si>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</si>
  <si>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</si>
  <si>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</si>
  <si>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</si>
  <si>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</si>
  <si>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</si>
  <si>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</si>
  <si>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</si>
  <si>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</si>
  <si>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</si>
  <si>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</si>
  <si>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</si>
  <si>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</si>
  <si>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</si>
  <si>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</si>
  <si>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</si>
  <si>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</si>
  <si>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</si>
  <si>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</si>
  <si>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</si>
  <si>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</si>
  <si>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</si>
  <si>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</si>
  <si>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</si>
  <si>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</si>
  <si>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</si>
  <si>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</si>
  <si>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</si>
  <si>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</si>
  <si>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</si>
  <si>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</si>
  <si>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</si>
  <si>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</si>
  <si>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</si>
  <si>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</si>
  <si>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</si>
  <si>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</si>
  <si>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</si>
  <si>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</si>
  <si>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</si>
  <si>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</si>
  <si>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</si>
  <si>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</si>
  <si>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</si>
  <si>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</si>
  <si>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</si>
  <si>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</si>
  <si>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</si>
  <si>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</si>
  <si>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</si>
  <si>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</si>
  <si>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</si>
  <si>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</si>
  <si>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</si>
  <si>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</si>
  <si>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</si>
  <si>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</si>
  <si>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</si>
  <si>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</si>
  <si>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</si>
  <si>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</si>
  <si>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</si>
  <si>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</si>
  <si>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</si>
  <si>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</si>
  <si>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</si>
  <si>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</si>
  <si>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</si>
  <si>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</si>
  <si>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</si>
  <si>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</si>
  <si>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</si>
  <si>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</si>
  <si>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</si>
  <si>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</si>
  <si>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</si>
  <si>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</si>
  <si>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</si>
  <si>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</si>
  <si>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</si>
  <si>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</si>
  <si>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</si>
  <si>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</si>
  <si>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</si>
  <si>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</si>
  <si>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</si>
  <si>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</si>
  <si>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</si>
  <si>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</si>
  <si>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</si>
  <si>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</si>
  <si>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</si>
  <si>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</si>
  <si>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</si>
  <si>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</si>
  <si>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</si>
  <si>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</si>
  <si>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</si>
  <si>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</si>
  <si>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</si>
  <si>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</si>
  <si>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</si>
  <si>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</si>
  <si>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</si>
  <si>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</si>
  <si>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</si>
  <si>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</si>
  <si>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</si>
  <si>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</si>
  <si>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</si>
  <si>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</si>
  <si>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</si>
  <si>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</si>
  <si>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</si>
  <si>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</si>
  <si>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</si>
  <si>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</si>
  <si>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</si>
  <si>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</si>
  <si>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</si>
  <si>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</si>
  <si>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</si>
  <si>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</si>
  <si>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</si>
  <si>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</si>
  <si>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</si>
  <si>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</si>
  <si>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</si>
  <si>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</si>
  <si>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</si>
  <si>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</si>
  <si>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</si>
  <si>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</si>
  <si>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</si>
  <si>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</si>
  <si>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</si>
  <si>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</si>
  <si>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</si>
  <si>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</si>
  <si>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</si>
  <si>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</si>
  <si>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</si>
  <si>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</si>
  <si>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</si>
  <si>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</si>
  <si>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</si>
  <si>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</si>
  <si>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</si>
  <si>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</si>
  <si>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</si>
  <si>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</si>
  <si>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</si>
  <si>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</si>
  <si>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</si>
  <si>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</si>
  <si>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</si>
  <si>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</si>
  <si>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</si>
  <si>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</si>
  <si>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</si>
  <si>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</si>
  <si>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</si>
  <si>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</si>
  <si>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</si>
  <si>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</si>
  <si>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</si>
  <si>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</si>
  <si>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</si>
  <si>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</si>
  <si>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</si>
  <si>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</si>
  <si>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</si>
  <si>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</si>
  <si>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</si>
  <si>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</si>
  <si>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</si>
  <si>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</si>
  <si>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</si>
  <si>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</si>
  <si>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</si>
  <si>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</si>
  <si>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</si>
  <si>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</si>
  <si>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</si>
  <si>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</si>
  <si>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</si>
  <si>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</si>
  <si>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</si>
  <si>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</si>
  <si>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</si>
  <si>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</si>
  <si>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</si>
  <si>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</si>
  <si>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</si>
  <si>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</si>
  <si>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</si>
  <si>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</si>
  <si>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</si>
  <si>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</si>
  <si>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</si>
  <si>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</si>
  <si>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</si>
  <si>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</si>
  <si>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</si>
  <si>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</si>
  <si>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</si>
  <si>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</si>
  <si>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</si>
  <si>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</si>
  <si>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</si>
  <si>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</si>
  <si>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</si>
  <si>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</si>
  <si>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</si>
  <si>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</si>
  <si>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</si>
  <si>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</si>
  <si>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</si>
  <si>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</si>
  <si>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</si>
  <si>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</si>
  <si>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</si>
  <si>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</si>
  <si>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</si>
  <si>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</si>
  <si>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</si>
  <si>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</si>
  <si>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</si>
  <si>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</si>
  <si>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</si>
  <si>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</si>
  <si>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</si>
  <si>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</si>
  <si>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</si>
  <si>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</si>
  <si>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</si>
  <si>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</si>
  <si>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</si>
  <si>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</si>
  <si>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</si>
  <si>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</si>
  <si>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</si>
  <si>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</si>
  <si>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</si>
  <si>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</si>
  <si>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</si>
  <si>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</si>
  <si>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</si>
  <si>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</si>
  <si>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</si>
  <si>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</si>
  <si>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</si>
  <si>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</si>
  <si>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</si>
  <si>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</si>
  <si>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</si>
  <si>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</si>
  <si>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</si>
  <si>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</si>
  <si>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</si>
  <si>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</si>
  <si>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</si>
  <si>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</si>
  <si>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</si>
  <si>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</si>
  <si>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</si>
  <si>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</si>
  <si>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</si>
  <si>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</si>
  <si>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</si>
  <si>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</si>
  <si>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</si>
  <si>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</si>
  <si>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</si>
  <si>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</si>
  <si>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</si>
  <si>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</si>
  <si>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</si>
  <si>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</si>
  <si>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</si>
  <si>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</si>
  <si>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</si>
  <si>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</si>
  <si>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</si>
  <si>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</si>
  <si>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</si>
  <si>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</si>
  <si>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</si>
  <si>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</si>
  <si>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</si>
  <si>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</si>
  <si>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</si>
  <si>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</si>
  <si>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</si>
  <si>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</si>
  <si>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</si>
  <si>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</si>
  <si>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</si>
  <si>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</si>
  <si>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</si>
  <si>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</si>
  <si>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</si>
  <si>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</si>
  <si>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</si>
  <si>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</si>
  <si>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</si>
  <si>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</si>
  <si>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</si>
  <si>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</si>
  <si>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</si>
  <si>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</si>
  <si>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</si>
  <si>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</si>
  <si>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</si>
  <si>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</si>
  <si>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</si>
  <si>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</si>
  <si>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</si>
  <si>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</si>
  <si>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</si>
  <si>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</si>
  <si>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</si>
  <si>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</si>
  <si>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</si>
  <si>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</si>
  <si>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</si>
  <si>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</si>
  <si>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</si>
  <si>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</si>
  <si>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</si>
  <si>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</si>
  <si>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</si>
  <si>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</si>
  <si>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</si>
  <si>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</si>
  <si>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</si>
  <si>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</si>
  <si>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</si>
  <si>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</si>
  <si>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</si>
  <si>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</si>
  <si>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</si>
  <si>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</si>
  <si>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</si>
  <si>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</si>
  <si>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</si>
  <si>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</si>
  <si>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</si>
  <si>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</si>
  <si>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</si>
  <si>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</si>
  <si>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</si>
  <si>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</si>
  <si>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</si>
  <si>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</si>
  <si>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</si>
  <si>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</si>
  <si>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</si>
  <si>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</si>
  <si>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</si>
  <si>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</si>
  <si>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</si>
  <si>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</si>
  <si>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</si>
  <si>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</si>
  <si>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</si>
  <si>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</si>
  <si>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</si>
  <si>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</si>
  <si>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</si>
  <si>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</si>
  <si>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</si>
  <si>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</si>
  <si>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</si>
  <si>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</si>
  <si>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</si>
  <si>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</si>
  <si>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</si>
  <si>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</si>
  <si>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</si>
  <si>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</si>
  <si>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</si>
  <si>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</si>
  <si>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</si>
  <si>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</si>
  <si>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</si>
  <si>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</si>
  <si>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</si>
  <si>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</si>
  <si>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</si>
  <si>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</si>
  <si>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</si>
  <si>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</si>
  <si>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</si>
  <si>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</si>
  <si>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</si>
  <si>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</si>
  <si>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</si>
  <si>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</si>
  <si>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</si>
  <si>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</si>
  <si>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</si>
  <si>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</si>
  <si>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</si>
  <si>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</si>
  <si>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</si>
  <si>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</si>
  <si>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</si>
  <si>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</si>
  <si>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</si>
  <si>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</si>
  <si>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</si>
  <si>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</si>
  <si>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</si>
  <si>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</si>
  <si>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</si>
  <si>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</si>
  <si>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</si>
  <si>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</si>
  <si>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</si>
  <si>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</si>
  <si>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</si>
  <si>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</si>
  <si>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</si>
  <si>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</si>
  <si>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</si>
  <si>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</si>
  <si>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</si>
  <si>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</si>
  <si>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</si>
  <si>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</si>
  <si>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</si>
  <si>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</si>
  <si>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</si>
  <si>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</si>
  <si>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</si>
  <si>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</si>
  <si>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</si>
  <si>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</si>
  <si>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</si>
  <si>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</si>
  <si>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</si>
  <si>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</si>
  <si>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</si>
  <si>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</si>
  <si>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</si>
  <si>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</si>
  <si>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</si>
  <si>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</si>
  <si>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</si>
  <si>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</si>
  <si>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</si>
  <si>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</si>
  <si>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</si>
  <si>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</si>
  <si>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</si>
  <si>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</si>
  <si>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</si>
  <si>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</si>
  <si>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</si>
  <si>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</si>
  <si>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</si>
  <si>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</si>
  <si>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</si>
  <si>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</si>
  <si>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</si>
  <si>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</si>
  <si>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</si>
  <si>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</si>
  <si>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</si>
  <si>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</si>
  <si>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</si>
  <si>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</si>
  <si>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</si>
  <si>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</si>
  <si>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</si>
  <si>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</si>
  <si>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</si>
  <si>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</si>
  <si>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</si>
  <si>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</si>
  <si>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</si>
  <si>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</si>
  <si>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</si>
  <si>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</si>
  <si>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</si>
  <si>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</si>
  <si>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</si>
  <si>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</si>
  <si>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</si>
  <si>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</si>
  <si>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</si>
  <si>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</si>
  <si>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</si>
  <si>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</si>
  <si>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</si>
  <si>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</si>
  <si>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</si>
  <si>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</si>
  <si>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</si>
  <si>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</si>
  <si>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</si>
  <si>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</si>
  <si>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</si>
  <si>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</si>
  <si>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</si>
  <si>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</si>
  <si>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</si>
  <si>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</si>
  <si>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</si>
  <si>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</si>
  <si>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</si>
  <si>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</si>
  <si>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</si>
  <si>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</si>
  <si>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</si>
  <si>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</si>
  <si>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</si>
  <si>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</si>
  <si>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</si>
  <si>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</si>
  <si>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</si>
  <si>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</si>
  <si>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</si>
  <si>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</si>
  <si>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</si>
  <si>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</si>
  <si>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</si>
  <si>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</si>
  <si>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</si>
  <si>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</si>
  <si>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</si>
  <si>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</si>
  <si>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</si>
  <si>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</si>
  <si>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</si>
  <si>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</si>
  <si>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</si>
  <si>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</si>
  <si>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</si>
  <si>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</si>
  <si>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</si>
  <si>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</si>
  <si>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</si>
  <si>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</si>
  <si>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</si>
  <si>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</si>
  <si>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</si>
  <si>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</si>
  <si>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</si>
  <si>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</si>
  <si>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</si>
  <si>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</si>
  <si>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</si>
  <si>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</si>
  <si>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</si>
  <si>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</si>
  <si>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</si>
  <si>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</si>
  <si>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</si>
  <si>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</si>
  <si>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</si>
  <si>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</si>
  <si>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</si>
  <si>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</si>
  <si>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</si>
  <si>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</si>
  <si>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</si>
  <si>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</si>
  <si>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</si>
  <si>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</si>
  <si>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</si>
  <si>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</si>
  <si>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</si>
  <si>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</si>
  <si>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</si>
  <si>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</si>
  <si>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</si>
  <si>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</si>
  <si>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</si>
  <si>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</si>
  <si>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</si>
  <si>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</si>
  <si>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</si>
  <si>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</si>
  <si>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</si>
  <si>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</si>
  <si>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</si>
  <si>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</si>
  <si>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</si>
  <si>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</si>
  <si>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</si>
  <si>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</si>
  <si>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</si>
  <si>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</si>
  <si>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</si>
  <si>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</si>
  <si>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</si>
  <si>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</si>
  <si>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</si>
  <si>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</si>
  <si>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</si>
  <si>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</si>
  <si>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</si>
  <si>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</si>
  <si>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</si>
  <si>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</si>
  <si>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</si>
  <si>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</si>
  <si>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</si>
  <si>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</si>
  <si>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</si>
  <si>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</si>
  <si>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</si>
  <si>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</si>
  <si>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</si>
  <si>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</si>
  <si>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</si>
  <si>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</si>
  <si>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</si>
  <si>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</si>
  <si>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</si>
  <si>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</si>
  <si>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</si>
  <si>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</si>
  <si>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</si>
  <si>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</si>
  <si>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</si>
  <si>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</si>
  <si>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</si>
  <si>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</si>
  <si>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</si>
  <si>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</si>
  <si>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</si>
  <si>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</si>
  <si>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</si>
  <si>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</si>
  <si>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</si>
  <si>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</si>
  <si>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</si>
  <si>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</si>
  <si>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</si>
  <si>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</si>
  <si>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</si>
  <si>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</si>
  <si>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</si>
  <si>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</si>
  <si>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</si>
  <si>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</si>
  <si>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</si>
  <si>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</si>
  <si>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</si>
  <si>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</si>
  <si>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</si>
  <si>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</si>
  <si>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</si>
  <si>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</si>
  <si>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</si>
  <si>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</si>
  <si>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</si>
  <si>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</si>
  <si>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</si>
  <si>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</si>
  <si>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</si>
  <si>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</si>
  <si>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</si>
  <si>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</si>
  <si>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</si>
  <si>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</si>
  <si>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</si>
  <si>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</si>
  <si>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</si>
  <si>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</si>
  <si>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</si>
  <si>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</si>
  <si>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</si>
  <si>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</si>
  <si>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</si>
  <si>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</si>
  <si>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</si>
  <si>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</si>
  <si>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</si>
  <si>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</si>
  <si>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</si>
  <si>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</si>
  <si>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</si>
  <si>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</si>
  <si>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</si>
  <si>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</si>
  <si>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</si>
  <si>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</si>
  <si>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</si>
  <si>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</si>
  <si>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</si>
  <si>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</si>
  <si>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</si>
  <si>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</si>
  <si>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</si>
  <si>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</si>
  <si>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</si>
  <si>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</si>
  <si>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</si>
  <si>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</si>
  <si>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</si>
  <si>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</si>
  <si>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</si>
  <si>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</si>
  <si>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</si>
  <si>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</si>
  <si>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</si>
  <si>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</si>
  <si>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</si>
  <si>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</si>
  <si>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</si>
  <si>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</si>
  <si>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</si>
  <si>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</si>
  <si>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</si>
  <si>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</si>
  <si>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</si>
  <si>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</si>
  <si>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</si>
  <si>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</si>
  <si>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</si>
  <si>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</si>
  <si>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</si>
  <si>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</si>
  <si>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</si>
  <si>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</si>
  <si>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</si>
  <si>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</si>
  <si>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</si>
  <si>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</si>
  <si>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</si>
  <si>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</si>
  <si>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</si>
  <si>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</si>
  <si>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</si>
  <si>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</si>
  <si>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</si>
  <si>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</si>
  <si>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</si>
  <si>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</si>
  <si>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</si>
  <si>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</si>
  <si>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</si>
  <si>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</si>
  <si>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</si>
  <si>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</si>
  <si>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</si>
  <si>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</si>
  <si>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</si>
  <si>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</si>
  <si>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</si>
  <si>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</si>
  <si>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</si>
  <si>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</si>
  <si>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</si>
  <si>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</si>
  <si>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</si>
  <si>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</si>
  <si>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</si>
  <si>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</si>
  <si>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</si>
  <si>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</si>
  <si>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</si>
  <si>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</si>
  <si>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</si>
  <si>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</si>
  <si>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</si>
  <si>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</si>
  <si>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</si>
  <si>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</si>
  <si>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</si>
  <si>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</si>
  <si>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</si>
  <si>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</si>
  <si>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</si>
  <si>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</si>
  <si>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</si>
  <si>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</si>
  <si>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</si>
  <si>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</si>
  <si>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</si>
  <si>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</si>
  <si>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</si>
  <si>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</si>
  <si>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</si>
  <si>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</si>
  <si>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</si>
  <si>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</si>
  <si>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</si>
  <si>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</si>
  <si>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</si>
  <si>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</si>
  <si>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</si>
  <si>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</si>
  <si>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</si>
  <si>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</si>
  <si>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</si>
  <si>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</si>
  <si>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</si>
  <si>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</si>
  <si>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</si>
  <si>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</si>
  <si>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</si>
  <si>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</si>
  <si>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</si>
  <si>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</si>
  <si>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</si>
  <si>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</si>
  <si>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</si>
  <si>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</si>
  <si>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</si>
  <si>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</si>
  <si>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</si>
  <si>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</si>
  <si>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</si>
  <si>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</si>
  <si>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</si>
  <si>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</si>
  <si>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</si>
  <si>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</si>
  <si>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</si>
  <si>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</si>
  <si>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</si>
  <si>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</si>
  <si>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</si>
  <si>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</si>
  <si>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</si>
  <si>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</si>
  <si>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</si>
  <si>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</si>
  <si>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</si>
  <si>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</si>
  <si>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</si>
  <si>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</si>
  <si>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</si>
  <si>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</si>
  <si>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</si>
  <si>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</si>
  <si>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</si>
  <si>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</si>
  <si>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</si>
  <si>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</si>
  <si>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</si>
  <si>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</si>
  <si>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</si>
  <si>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</si>
  <si>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</si>
  <si>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</si>
  <si>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</si>
  <si>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</si>
  <si>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</si>
  <si>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</si>
  <si>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</si>
  <si>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</si>
  <si>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</si>
  <si>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</si>
  <si>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</si>
  <si>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</si>
  <si>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</si>
  <si>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</si>
  <si>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</si>
  <si>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</si>
  <si>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</si>
  <si>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</si>
  <si>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</si>
  <si>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</si>
  <si>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</si>
  <si>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</si>
  <si>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</si>
  <si>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</si>
  <si>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</si>
  <si>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</si>
  <si>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</si>
  <si>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</si>
  <si>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</si>
  <si>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</si>
  <si>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</si>
  <si>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</si>
  <si>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</si>
  <si>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</si>
  <si>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</si>
  <si>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</si>
  <si>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</si>
  <si>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</si>
  <si>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</si>
  <si>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</si>
  <si>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</si>
  <si>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</si>
  <si>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</si>
  <si>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</si>
  <si>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</si>
  <si>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</si>
  <si>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</si>
  <si>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</si>
  <si>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</si>
  <si>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</si>
  <si>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</si>
  <si>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</si>
  <si>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</si>
  <si>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</si>
  <si>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</si>
  <si>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</si>
  <si>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</si>
  <si>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</si>
  <si>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</si>
  <si>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</si>
  <si>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</si>
  <si>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</si>
  <si>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</si>
  <si>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</si>
  <si>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</si>
  <si>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</si>
  <si>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</si>
  <si>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</si>
  <si>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</si>
  <si>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</si>
  <si>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</si>
  <si>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</si>
  <si>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</si>
  <si>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</si>
  <si>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</si>
  <si>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</si>
  <si>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</si>
  <si>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</si>
  <si>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</si>
  <si>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</si>
  <si>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</si>
  <si>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</si>
  <si>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</si>
  <si>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</si>
  <si>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</si>
  <si>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</si>
  <si>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</si>
  <si>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</si>
  <si>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</si>
  <si>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</si>
  <si>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</si>
  <si>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</si>
  <si>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</si>
  <si>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</si>
  <si>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</si>
  <si>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</si>
  <si>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</si>
  <si>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</si>
  <si>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</si>
  <si>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</si>
  <si>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</si>
  <si>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</si>
  <si>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</si>
  <si>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</si>
  <si>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</si>
  <si>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</si>
  <si>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</si>
  <si>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</si>
  <si>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</si>
  <si>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</si>
  <si>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</si>
  <si>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</si>
  <si>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</si>
  <si>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</si>
  <si>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</si>
  <si>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</si>
  <si>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</si>
  <si>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</si>
  <si>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</si>
  <si>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</si>
  <si>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</si>
  <si>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</si>
  <si>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</si>
  <si>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</si>
  <si>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</si>
  <si>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</si>
  <si>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</si>
  <si>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</si>
  <si>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</si>
  <si>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</si>
  <si>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</si>
  <si>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</si>
  <si>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</si>
  <si>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</si>
  <si>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</si>
  <si>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</si>
  <si>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</si>
  <si>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</si>
  <si>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</si>
  <si>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</si>
  <si>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</si>
  <si>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</si>
  <si>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</si>
  <si>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</si>
  <si>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</si>
  <si>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</si>
  <si>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</si>
  <si>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</si>
  <si>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</si>
  <si>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</si>
  <si>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</si>
  <si>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</si>
  <si>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</si>
  <si>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</si>
  <si>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</si>
  <si>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</si>
  <si>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</si>
  <si>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</si>
  <si>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</si>
  <si>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</si>
  <si>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</si>
  <si>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</si>
  <si>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</si>
  <si>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</si>
  <si>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</si>
  <si>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</si>
  <si>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</si>
  <si>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</si>
  <si>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</si>
  <si>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</si>
  <si>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</si>
  <si>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</si>
  <si>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</si>
  <si>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</si>
  <si>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</si>
  <si>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</si>
  <si>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</si>
  <si>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</si>
  <si>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</si>
  <si>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</si>
  <si>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</si>
  <si>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</si>
  <si>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</si>
  <si>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</si>
  <si>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</si>
  <si>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</si>
  <si>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</si>
  <si>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</si>
  <si>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</si>
  <si>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</si>
  <si>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</si>
  <si>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</si>
  <si>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</si>
  <si>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</si>
  <si>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</si>
  <si>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</si>
  <si>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</si>
  <si>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</si>
  <si>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</si>
  <si>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</si>
  <si>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</si>
  <si>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</si>
  <si>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</si>
  <si>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</si>
  <si>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</si>
  <si>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</si>
  <si>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</si>
  <si>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</si>
  <si>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</si>
  <si>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</si>
  <si>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</si>
  <si>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</si>
  <si>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</si>
  <si>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</si>
  <si>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</si>
  <si>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</si>
  <si>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</si>
  <si>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</si>
  <si>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</si>
  <si>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</si>
  <si>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</si>
  <si>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</si>
  <si>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</si>
  <si>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</si>
  <si>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</si>
  <si>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</si>
  <si>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</si>
  <si>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</si>
  <si>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</si>
  <si>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</si>
  <si>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</si>
  <si>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</si>
  <si>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</si>
  <si>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</si>
  <si>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</si>
  <si>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</si>
  <si>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</si>
  <si>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</si>
  <si>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</si>
  <si>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</si>
  <si>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</si>
  <si>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</si>
  <si>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</si>
  <si>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</si>
  <si>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</si>
  <si>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</si>
  <si>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</si>
  <si>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</si>
  <si>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</si>
  <si>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</si>
  <si>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</si>
  <si>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</si>
  <si>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</si>
  <si>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</si>
  <si>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</si>
  <si>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</si>
  <si>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</si>
  <si>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</si>
  <si>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</si>
  <si>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</si>
  <si>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</si>
  <si>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</si>
  <si>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</si>
  <si>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</si>
  <si>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</si>
  <si>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</si>
  <si>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</si>
  <si>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</si>
  <si>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</si>
  <si>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</si>
  <si>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</si>
  <si>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</si>
  <si>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</si>
  <si>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</si>
  <si>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</si>
  <si>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</si>
  <si>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</si>
  <si>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</si>
  <si>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</si>
  <si>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</si>
  <si>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</si>
  <si>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</si>
  <si>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</si>
  <si>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</si>
  <si>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</si>
  <si>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</si>
  <si>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</si>
  <si>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</si>
  <si>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</si>
  <si>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</si>
  <si>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</si>
  <si>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</si>
  <si>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</si>
  <si>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</si>
  <si>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</si>
  <si>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</si>
  <si>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</si>
  <si>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</si>
  <si>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</si>
  <si>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</si>
  <si>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</si>
  <si>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</si>
  <si>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</si>
  <si>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</si>
  <si>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</si>
  <si>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</si>
  <si>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</si>
  <si>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</si>
  <si>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</si>
  <si>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</si>
  <si>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</si>
  <si>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</si>
  <si>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</si>
  <si>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</si>
  <si>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</si>
  <si>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</si>
  <si>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</si>
  <si>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</si>
  <si>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</si>
  <si>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</si>
  <si>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</si>
  <si>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</si>
  <si>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</si>
  <si>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</si>
  <si>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</si>
  <si>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</si>
  <si>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</si>
  <si>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</si>
  <si>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</si>
  <si>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</si>
  <si>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</si>
  <si>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</si>
  <si>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</si>
  <si>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</si>
  <si>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</si>
  <si>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</si>
  <si>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</si>
  <si>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</si>
  <si>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</si>
  <si>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</si>
  <si>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</si>
  <si>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</si>
  <si>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</si>
  <si>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</si>
  <si>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</si>
  <si>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</si>
  <si>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</si>
  <si>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</si>
  <si>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</si>
  <si>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</si>
  <si>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</si>
  <si>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</si>
  <si>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</si>
  <si>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</si>
  <si>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</si>
  <si>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</si>
  <si>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</si>
  <si>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</si>
  <si>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</si>
  <si>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</si>
  <si>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</si>
  <si>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</si>
  <si>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</si>
  <si>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</si>
  <si>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</si>
  <si>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</si>
  <si>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</si>
  <si>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</si>
  <si>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</si>
  <si>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</si>
  <si>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</si>
  <si>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</si>
  <si>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</si>
  <si>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</si>
  <si>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</si>
  <si>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</si>
  <si>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</si>
  <si>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</si>
  <si>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</si>
  <si>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</si>
  <si>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</si>
  <si>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</si>
  <si>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</si>
  <si>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</si>
  <si>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</si>
  <si>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</si>
  <si>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</si>
  <si>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</si>
  <si>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</si>
  <si>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</si>
  <si>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</si>
  <si>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</si>
  <si>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</si>
  <si>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</si>
  <si>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</si>
  <si>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</si>
  <si>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</si>
  <si>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</si>
  <si>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</si>
  <si>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</si>
  <si>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</si>
  <si>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</si>
  <si>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</si>
  <si>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</si>
  <si>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</si>
  <si>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</si>
  <si>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</si>
  <si>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</si>
  <si>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</si>
  <si>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</si>
  <si>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</si>
  <si>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</si>
  <si>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</si>
  <si>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</si>
  <si>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</si>
  <si>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</si>
  <si>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</si>
  <si>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</si>
  <si>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</si>
  <si>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</si>
  <si>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</si>
  <si>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</si>
  <si>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</si>
  <si>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</si>
  <si>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</si>
  <si>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</si>
  <si>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</si>
  <si>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</si>
  <si>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</si>
  <si>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</si>
  <si>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</si>
  <si>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</si>
  <si>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</si>
  <si>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</si>
  <si>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</si>
  <si>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</si>
  <si>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</si>
  <si>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</si>
  <si>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</si>
  <si>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</si>
  <si>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</si>
  <si>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</si>
  <si>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</si>
  <si>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</si>
  <si>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</si>
  <si>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</si>
  <si>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</si>
  <si>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</si>
  <si>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</si>
  <si>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</si>
  <si>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</si>
  <si>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</si>
  <si>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</si>
  <si>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</si>
  <si>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</si>
  <si>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</si>
  <si>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</si>
  <si>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</si>
  <si>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</si>
  <si>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</si>
  <si>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</si>
  <si>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</si>
  <si>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</si>
  <si>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</si>
  <si>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</si>
  <si>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</si>
  <si>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</si>
  <si>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</si>
  <si>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</si>
  <si>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</si>
  <si>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</si>
  <si>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</si>
  <si>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</si>
  <si>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</si>
  <si>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</si>
  <si>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</si>
  <si>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</si>
  <si>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</si>
  <si>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</si>
  <si>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</si>
  <si>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</si>
  <si>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</si>
  <si>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</si>
  <si>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</si>
  <si>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</si>
  <si>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</si>
  <si>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</si>
  <si>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</si>
  <si>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</si>
  <si>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</si>
  <si>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</si>
  <si>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</si>
  <si>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</si>
  <si>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</si>
  <si>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</si>
  <si>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</si>
  <si>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</si>
  <si>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</si>
  <si>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</si>
  <si>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</si>
  <si>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</si>
  <si>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</si>
  <si>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</si>
  <si>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</si>
  <si>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</si>
  <si>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</si>
  <si>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</si>
  <si>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</si>
  <si>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</si>
  <si>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</si>
  <si>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</si>
  <si>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</si>
  <si>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</si>
  <si>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</si>
  <si>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</si>
  <si>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</si>
  <si>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</si>
  <si>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</si>
  <si>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</si>
  <si>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</si>
  <si>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</si>
  <si>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</si>
  <si>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</si>
  <si>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</si>
  <si>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</si>
  <si>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</si>
  <si>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</si>
  <si>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</si>
  <si>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</si>
  <si>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</si>
  <si>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</si>
  <si>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</si>
  <si>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</si>
  <si>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</si>
  <si>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</si>
  <si>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</si>
  <si>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</si>
  <si>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</si>
  <si>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</si>
  <si>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</si>
  <si>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</si>
  <si>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</si>
  <si>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</si>
  <si>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</si>
  <si>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</si>
  <si>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</si>
  <si>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</si>
  <si>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</si>
  <si>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</si>
  <si>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</si>
  <si>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</si>
  <si>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</si>
  <si>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</si>
  <si>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</si>
  <si>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</si>
  <si>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</si>
  <si>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</si>
  <si>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</si>
  <si>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</si>
  <si>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</si>
  <si>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</si>
  <si>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</si>
  <si>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</si>
  <si>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</si>
  <si>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</si>
  <si>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</si>
  <si>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</si>
  <si>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</si>
  <si>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</si>
  <si>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</si>
  <si>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</si>
  <si>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</si>
  <si>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</si>
  <si>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</si>
  <si>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</si>
  <si>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</si>
  <si>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</si>
  <si>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</si>
  <si>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</si>
  <si>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</si>
  <si>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</si>
  <si>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</si>
  <si>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</si>
  <si>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</si>
  <si>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</si>
  <si>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</si>
  <si>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</si>
  <si>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</si>
  <si>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</si>
  <si>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</si>
  <si>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</si>
  <si>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</si>
  <si>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</si>
  <si>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</si>
  <si>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</si>
  <si>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</si>
  <si>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</si>
  <si>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</si>
  <si>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</si>
  <si>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</si>
  <si>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</si>
  <si>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</si>
  <si>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</si>
  <si>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</si>
  <si>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</si>
  <si>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</si>
  <si>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</si>
  <si>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</si>
  <si>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</si>
  <si>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</si>
  <si>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</si>
  <si>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</si>
  <si>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</si>
  <si>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</si>
  <si>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</si>
  <si>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</si>
  <si>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</si>
  <si>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</si>
  <si>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</si>
  <si>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</si>
  <si>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</si>
  <si>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</si>
  <si>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</si>
  <si>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</si>
  <si>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</si>
  <si>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</si>
  <si>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</si>
  <si>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</si>
  <si>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</si>
  <si>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</si>
  <si>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</si>
  <si>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</si>
  <si>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</si>
  <si>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</si>
  <si>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</si>
  <si>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</si>
  <si>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</si>
  <si>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</si>
  <si>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</si>
  <si>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</si>
  <si>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</si>
  <si>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</si>
  <si>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</si>
  <si>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</si>
  <si>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</si>
  <si>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</si>
  <si>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</si>
  <si>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</si>
  <si>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</si>
  <si>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</si>
  <si>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</si>
  <si>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</si>
  <si>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</si>
  <si>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</si>
  <si>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</si>
  <si>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</si>
  <si>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</si>
  <si>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</si>
  <si>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</si>
  <si>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</si>
  <si>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</si>
  <si>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</si>
  <si>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</si>
  <si>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</si>
  <si>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</si>
  <si>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</si>
  <si>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</si>
  <si>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</si>
  <si>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</si>
  <si>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</si>
  <si>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</si>
  <si>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</si>
  <si>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</si>
  <si>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</si>
  <si>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</si>
  <si>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</si>
  <si>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</si>
  <si>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</si>
  <si>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</si>
  <si>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</si>
  <si>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</si>
  <si>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</si>
  <si>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</si>
  <si>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</si>
  <si>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</si>
  <si>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</si>
  <si>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</si>
  <si>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</si>
  <si>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</si>
  <si>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</si>
  <si>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</si>
  <si>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</si>
  <si>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</si>
  <si>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</si>
  <si>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</si>
  <si>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</si>
  <si>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</si>
  <si>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</si>
  <si>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</si>
  <si>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</si>
  <si>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</si>
  <si>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</si>
  <si>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</si>
  <si>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</si>
  <si>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</si>
  <si>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</si>
  <si>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</si>
  <si>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</si>
  <si>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</si>
  <si>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</si>
  <si>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</si>
  <si>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</si>
  <si>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</si>
  <si>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</si>
  <si>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</si>
  <si>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</si>
  <si>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</si>
  <si>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</si>
  <si>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</si>
  <si>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</si>
  <si>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</si>
  <si>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</si>
  <si>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</si>
  <si>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</si>
  <si>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</si>
  <si>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</si>
  <si>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</si>
  <si>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</si>
  <si>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</si>
  <si>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</si>
  <si>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</si>
  <si>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</si>
  <si>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</si>
  <si>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</si>
  <si>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</si>
  <si>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</si>
  <si>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</si>
  <si>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</si>
  <si>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</si>
  <si>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</si>
  <si>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</si>
  <si>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</si>
  <si>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</si>
  <si>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</si>
  <si>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</si>
  <si>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</si>
  <si>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</si>
  <si>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</si>
  <si>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</si>
  <si>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</si>
  <si>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</si>
  <si>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</si>
  <si>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</si>
  <si>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</si>
  <si>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</si>
  <si>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</si>
  <si>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</si>
  <si>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</si>
  <si>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</si>
  <si>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</si>
  <si>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</si>
  <si>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</si>
  <si>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</si>
  <si>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</si>
  <si>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</si>
  <si>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</si>
  <si>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</si>
  <si>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</si>
  <si>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</si>
  <si>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</si>
  <si>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</si>
  <si>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</si>
  <si>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</si>
  <si>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</si>
  <si>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</si>
  <si>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</si>
  <si>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</si>
  <si>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</si>
  <si>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</si>
  <si>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</si>
  <si>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</si>
  <si>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</si>
  <si>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</si>
  <si>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</si>
  <si>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</si>
  <si>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</si>
  <si>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</si>
  <si>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</si>
  <si>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</si>
  <si>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</si>
  <si>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</si>
  <si>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</si>
  <si>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</si>
  <si>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</si>
  <si>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</si>
  <si>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</si>
  <si>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</si>
  <si>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</si>
  <si>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</si>
  <si>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</si>
  <si>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</si>
  <si>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</si>
  <si>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</si>
  <si>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</si>
  <si>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</si>
  <si>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</si>
  <si>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</si>
  <si>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</si>
  <si>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</si>
  <si>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</si>
  <si>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</si>
  <si>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</si>
  <si>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</si>
  <si>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</si>
  <si>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</si>
  <si>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</si>
  <si>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</si>
  <si>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</si>
  <si>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</si>
  <si>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</si>
  <si>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</si>
  <si>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</si>
  <si>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</si>
  <si>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</si>
  <si>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</si>
  <si>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</si>
  <si>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</si>
  <si>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</si>
  <si>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</si>
  <si>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</si>
  <si>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</si>
  <si>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</si>
  <si>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</si>
  <si>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</si>
  <si>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</si>
  <si>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</si>
  <si>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</si>
  <si>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</si>
  <si>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</si>
  <si>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</si>
  <si>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</si>
  <si>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</si>
  <si>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</si>
  <si>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</si>
  <si>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</si>
  <si>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</si>
  <si>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</si>
  <si>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</si>
  <si>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</si>
  <si>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</si>
  <si>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</si>
  <si>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</si>
  <si>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</si>
  <si>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</si>
  <si>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</si>
  <si>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</si>
  <si>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</si>
  <si>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</si>
  <si>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</si>
  <si>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</si>
  <si>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</si>
  <si>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</si>
  <si>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</si>
  <si>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</si>
  <si>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</si>
  <si>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</si>
  <si>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</si>
  <si>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</si>
  <si>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</si>
  <si>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</si>
  <si>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</si>
  <si>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</si>
  <si>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</si>
  <si>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</si>
  <si>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</si>
  <si>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</si>
  <si>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</si>
  <si>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</si>
  <si>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</si>
  <si>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</si>
  <si>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</si>
  <si>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</si>
  <si>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</si>
  <si>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</si>
  <si>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</si>
  <si>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</si>
  <si>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</si>
  <si>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</si>
  <si>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</si>
  <si>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</si>
  <si>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</si>
  <si>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</si>
  <si>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</si>
  <si>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</si>
  <si>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</si>
  <si>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</si>
  <si>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</si>
  <si>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</si>
  <si>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</si>
  <si>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</si>
  <si>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</si>
  <si>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</si>
  <si>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</si>
  <si>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</si>
  <si>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</si>
  <si>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</si>
  <si>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</si>
  <si>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</si>
  <si>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</si>
  <si>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</si>
  <si>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</si>
  <si>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</si>
  <si>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</si>
  <si>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</si>
  <si>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</si>
  <si>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</si>
  <si>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</si>
  <si>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</si>
  <si>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</si>
  <si>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</si>
  <si>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</si>
  <si>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</si>
  <si>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</si>
  <si>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</si>
  <si>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</si>
  <si>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</si>
  <si>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</si>
  <si>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</si>
  <si>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</si>
  <si>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</si>
  <si>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</si>
  <si>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</si>
  <si>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</si>
  <si>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</si>
  <si>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</si>
  <si>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</si>
  <si>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</si>
  <si>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</si>
  <si>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</si>
  <si>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</si>
  <si>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</si>
  <si>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</si>
  <si>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</si>
  <si>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</si>
  <si>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</si>
  <si>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</si>
  <si>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</si>
  <si>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</si>
  <si>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</si>
  <si>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</si>
  <si>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</si>
  <si>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</si>
  <si>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</si>
  <si>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</si>
  <si>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</si>
  <si>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</si>
  <si>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</si>
  <si>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</si>
  <si>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</si>
  <si>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</si>
  <si>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</si>
  <si>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</si>
  <si>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</si>
  <si>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</si>
  <si>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</si>
  <si>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</si>
  <si>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</si>
  <si>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</si>
  <si>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</si>
  <si>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</si>
  <si>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</si>
  <si>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</si>
  <si>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</si>
  <si>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</si>
  <si>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</si>
  <si>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</si>
  <si>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</si>
  <si>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</si>
  <si>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</si>
  <si>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</si>
  <si>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</si>
  <si>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</si>
  <si>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</si>
  <si>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</si>
  <si>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</si>
  <si>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</si>
  <si>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</si>
  <si>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</si>
  <si>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</si>
  <si>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</si>
  <si>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</si>
  <si>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</si>
  <si>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</si>
  <si>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</si>
  <si>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</si>
  <si>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</si>
  <si>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</si>
  <si>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</si>
  <si>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</si>
  <si>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</si>
  <si>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</si>
  <si>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</si>
  <si>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</si>
  <si>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</si>
  <si>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</si>
  <si>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</si>
  <si>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</si>
  <si>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</si>
  <si>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</si>
  <si>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</si>
  <si>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</si>
  <si>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</si>
  <si>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</si>
  <si>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</si>
  <si>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</si>
  <si>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</si>
  <si>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</si>
  <si>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</si>
  <si>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</si>
  <si>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</si>
  <si>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</si>
  <si>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</si>
  <si>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</si>
  <si>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</si>
  <si>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</si>
  <si>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</si>
  <si>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</si>
  <si>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</si>
  <si>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</si>
  <si>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</si>
  <si>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</si>
  <si>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</si>
  <si>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</si>
  <si>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</si>
  <si>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</si>
  <si>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</si>
  <si>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</si>
  <si>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</si>
  <si>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</si>
  <si>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</si>
  <si>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</si>
  <si>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</si>
  <si>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</si>
  <si>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</si>
  <si>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</si>
  <si>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</si>
  <si>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</si>
  <si>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</si>
  <si>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</si>
  <si>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</si>
  <si>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</si>
  <si>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</si>
  <si>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</si>
  <si>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</si>
  <si>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</si>
  <si>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</si>
  <si>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</si>
  <si>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</si>
  <si>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</si>
  <si>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</si>
  <si>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</si>
  <si>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</si>
  <si>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</si>
  <si>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</si>
  <si>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</si>
  <si>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</si>
  <si>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</si>
  <si>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</si>
  <si>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</si>
  <si>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</si>
  <si>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</si>
  <si>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</si>
  <si>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</si>
  <si>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</si>
  <si>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</si>
  <si>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</si>
  <si>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</si>
  <si>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</si>
  <si>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</si>
  <si>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</si>
  <si>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</si>
  <si>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</si>
  <si>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</si>
  <si>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</si>
  <si>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</si>
  <si>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</si>
  <si>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</si>
  <si>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</si>
  <si>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</si>
  <si>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</si>
  <si>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</si>
  <si>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</si>
  <si>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</si>
  <si>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</si>
  <si>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</si>
  <si>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</si>
  <si>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</si>
  <si>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</si>
  <si>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</si>
  <si>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</si>
  <si>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</si>
  <si>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</si>
  <si>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</si>
  <si>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</si>
  <si>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</si>
  <si>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</si>
  <si>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</si>
  <si>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</si>
  <si>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</si>
  <si>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</si>
  <si>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</si>
  <si>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</si>
  <si>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</si>
  <si>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</si>
  <si>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</si>
  <si>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</si>
  <si>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</si>
  <si>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</si>
  <si>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</si>
  <si>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</si>
  <si>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</si>
  <si>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</si>
  <si>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</si>
  <si>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</si>
  <si>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</si>
  <si>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</si>
  <si>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</si>
  <si>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</si>
  <si>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</si>
  <si>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</si>
  <si>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</si>
  <si>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</si>
  <si>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</si>
  <si>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</si>
  <si>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</si>
  <si>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</si>
  <si>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</si>
  <si>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</si>
  <si>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</si>
  <si>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</si>
  <si>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</si>
  <si>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</si>
  <si>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</si>
  <si>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</si>
  <si>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</si>
  <si>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</si>
  <si>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</si>
  <si>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</si>
  <si>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</si>
  <si>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</si>
  <si>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</si>
  <si>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</si>
  <si>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</si>
  <si>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</si>
  <si>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</si>
  <si>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</si>
  <si>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</si>
  <si>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</si>
  <si>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</si>
  <si>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</si>
  <si>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</si>
  <si>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</si>
  <si>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</si>
  <si>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</si>
  <si>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</si>
  <si>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</si>
  <si>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</si>
  <si>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</si>
  <si>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</si>
  <si>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</si>
  <si>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</si>
  <si>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</si>
  <si>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</si>
  <si>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</si>
  <si>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</si>
  <si>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</si>
  <si>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</si>
  <si>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</si>
  <si>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</si>
  <si>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</si>
  <si>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</si>
  <si>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</si>
  <si>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</si>
  <si>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</si>
  <si>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</si>
  <si>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</si>
  <si>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</si>
  <si>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</si>
  <si>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</si>
  <si>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</si>
  <si>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</si>
  <si>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</si>
  <si>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</si>
  <si>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</si>
  <si>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</si>
  <si>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</si>
  <si>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</si>
  <si>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</si>
  <si>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</si>
  <si>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</si>
  <si>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</si>
  <si>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</si>
  <si>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</si>
  <si>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</si>
  <si>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</si>
  <si>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</si>
  <si>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</si>
  <si>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</si>
  <si>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</si>
  <si>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</si>
  <si>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</si>
  <si>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</si>
  <si>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</si>
  <si>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</si>
  <si>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</si>
  <si>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</si>
  <si>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</si>
  <si>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</si>
  <si>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</si>
  <si>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</si>
  <si>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</si>
  <si>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</si>
  <si>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</si>
  <si>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</si>
  <si>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</si>
  <si>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</si>
  <si>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</si>
  <si>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</si>
  <si>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</si>
  <si>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</si>
  <si>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</si>
  <si>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</si>
  <si>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</si>
  <si>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</si>
  <si>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</si>
  <si>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</si>
  <si>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</si>
  <si>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</si>
  <si>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</si>
  <si>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</si>
  <si>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</si>
  <si>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</si>
  <si>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</si>
  <si>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</si>
  <si>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</si>
  <si>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</si>
  <si>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</si>
  <si>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</si>
  <si>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</si>
  <si>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</si>
  <si>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</si>
  <si>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</si>
  <si>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</si>
  <si>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</si>
  <si>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</si>
  <si>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</si>
  <si>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</si>
  <si>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</si>
  <si>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</si>
  <si>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</si>
  <si>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</si>
  <si>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</si>
  <si>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</si>
  <si>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</si>
  <si>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</si>
  <si>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</si>
  <si>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</si>
  <si>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</si>
  <si>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</si>
  <si>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</si>
  <si>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</si>
  <si>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</si>
  <si>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</si>
  <si>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</si>
  <si>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</si>
  <si>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</si>
  <si>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</si>
  <si>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</si>
  <si>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</si>
  <si>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</si>
  <si>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</si>
  <si>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</si>
  <si>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</si>
  <si>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</si>
  <si>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</si>
  <si>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</si>
  <si>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</si>
  <si>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</si>
  <si>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</si>
  <si>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</si>
  <si>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</si>
  <si>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</si>
  <si>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</si>
  <si>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</si>
  <si>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</si>
  <si>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</si>
  <si>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</si>
  <si>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</si>
  <si>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</si>
  <si>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</si>
  <si>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</si>
  <si>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</si>
  <si>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</si>
  <si>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</si>
  <si>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</si>
  <si>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</si>
  <si>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</si>
  <si>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</si>
  <si>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</si>
  <si>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</si>
  <si>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</si>
  <si>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</si>
  <si>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</si>
  <si>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</si>
  <si>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</si>
  <si>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</si>
  <si>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</si>
  <si>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</si>
  <si>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</si>
  <si>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</si>
  <si>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</si>
  <si>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</si>
  <si>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</si>
  <si>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</si>
  <si>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</si>
  <si>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</si>
  <si>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</si>
  <si>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</si>
  <si>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</si>
  <si>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</si>
  <si>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</si>
  <si>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</si>
  <si>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</si>
  <si>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</si>
  <si>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</si>
  <si>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</si>
  <si>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</si>
  <si>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</si>
  <si>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</si>
  <si>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</si>
  <si>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</si>
  <si>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</si>
  <si>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</si>
  <si>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</si>
  <si>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</si>
  <si>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</si>
  <si>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</si>
  <si>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</si>
  <si>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</si>
  <si>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</si>
  <si>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</si>
  <si>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</si>
  <si>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</si>
  <si>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</si>
  <si>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</si>
  <si>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</si>
  <si>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</si>
  <si>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</si>
  <si>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</si>
  <si>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</si>
  <si>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</si>
  <si>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</si>
  <si>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</si>
  <si>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</si>
  <si>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</si>
  <si>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</si>
  <si>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</si>
  <si>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</si>
  <si>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</si>
  <si>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</si>
  <si>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</si>
  <si>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</si>
  <si>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</si>
  <si>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</si>
  <si>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</si>
  <si>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</si>
  <si>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</si>
  <si>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</si>
  <si>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</si>
  <si>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</si>
  <si>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</si>
  <si>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</si>
  <si>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</si>
  <si>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</si>
  <si>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</si>
  <si>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</si>
  <si>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</si>
  <si>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</si>
  <si>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</si>
  <si>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</si>
  <si>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</si>
  <si>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</si>
  <si>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</si>
  <si>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</si>
  <si>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</si>
  <si>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</si>
  <si>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</si>
  <si>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</si>
  <si>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</si>
  <si>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</si>
  <si>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</si>
  <si>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</si>
  <si>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</si>
  <si>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</si>
  <si>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</si>
  <si>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</si>
  <si>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</si>
  <si>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</si>
  <si>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</si>
  <si>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</si>
  <si>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</si>
  <si>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</si>
  <si>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</si>
  <si>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</si>
  <si>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</si>
  <si>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</si>
  <si>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</si>
  <si>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</si>
  <si>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</si>
  <si>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</si>
  <si>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</si>
  <si>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</si>
  <si>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</si>
  <si>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</si>
  <si>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</si>
  <si>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</si>
  <si>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</si>
  <si>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</si>
  <si>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</si>
  <si>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</si>
  <si>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</si>
  <si>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</si>
  <si>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</si>
  <si>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</si>
  <si>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</si>
  <si>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</si>
  <si>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</si>
  <si>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</si>
  <si>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</si>
  <si>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</si>
  <si>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</si>
  <si>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</si>
  <si>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</si>
  <si>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</si>
  <si>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</si>
  <si>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</si>
  <si>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</si>
  <si>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</si>
  <si>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</si>
  <si>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</si>
  <si>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</si>
  <si>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</si>
  <si>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</si>
  <si>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</si>
  <si>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</si>
  <si>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</si>
  <si>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</si>
  <si>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</si>
  <si>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</si>
  <si>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</si>
  <si>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</si>
  <si>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</si>
  <si>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</si>
  <si>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</si>
  <si>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</si>
  <si>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</si>
  <si>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</si>
  <si>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</si>
  <si>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</si>
  <si>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</si>
  <si>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</si>
  <si>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</si>
  <si>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</si>
  <si>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</si>
  <si>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</si>
  <si>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</si>
  <si>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</si>
  <si>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</si>
  <si>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</si>
  <si>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</si>
  <si>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</si>
  <si>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</si>
  <si>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</si>
  <si>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</si>
  <si>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</si>
  <si>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</si>
  <si>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</si>
  <si>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</si>
  <si>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</si>
  <si>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</si>
  <si>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</si>
  <si>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</si>
  <si>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</si>
  <si>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</si>
  <si>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</si>
  <si>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</si>
  <si>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</si>
  <si>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</si>
  <si>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</si>
  <si>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</si>
  <si>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</si>
  <si>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</si>
  <si>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</si>
  <si>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</si>
  <si>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</si>
  <si>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</si>
  <si>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</si>
  <si>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</si>
  <si>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</si>
  <si>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</si>
  <si>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</si>
  <si>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</si>
  <si>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</si>
  <si>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</si>
  <si>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</si>
  <si>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</si>
  <si>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</si>
  <si>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</si>
  <si>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</si>
  <si>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</si>
  <si>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</si>
  <si>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</si>
  <si>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</si>
  <si>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</si>
  <si>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</si>
  <si>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</si>
  <si>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</si>
  <si>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</si>
  <si>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</si>
  <si>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</si>
  <si>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</si>
  <si>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</si>
  <si>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</si>
  <si>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</si>
  <si>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</si>
  <si>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</si>
  <si>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</si>
  <si>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</si>
  <si>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</si>
  <si>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</si>
  <si>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</si>
  <si>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</si>
  <si>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</si>
  <si>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</si>
  <si>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</si>
  <si>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</si>
  <si>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</si>
  <si>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</si>
  <si>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</si>
  <si>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</si>
  <si>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</si>
  <si>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</si>
  <si>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</si>
  <si>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</si>
  <si>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</si>
  <si>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</si>
  <si>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</si>
  <si>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</si>
  <si>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</si>
  <si>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</si>
  <si>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</si>
  <si>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</si>
  <si>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</si>
  <si>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</si>
  <si>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</si>
  <si>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</si>
  <si>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</si>
  <si>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</si>
  <si>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</si>
  <si>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</si>
  <si>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</si>
  <si>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</si>
  <si>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</si>
  <si>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</si>
  <si>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</si>
  <si>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</si>
  <si>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</si>
  <si>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</si>
  <si>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</si>
  <si>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</si>
  <si>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</si>
  <si>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</si>
  <si>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</si>
  <si>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</si>
  <si>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</si>
  <si>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</si>
  <si>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</si>
  <si>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</si>
  <si>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</si>
  <si>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</si>
  <si>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</si>
  <si>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</si>
  <si>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</si>
  <si>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</si>
  <si>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</si>
  <si>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</si>
  <si>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</si>
  <si>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</si>
  <si>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</si>
  <si>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</si>
  <si>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</si>
  <si>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</si>
  <si>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</si>
  <si>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</si>
  <si>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</si>
  <si>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</si>
  <si>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</si>
  <si>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</si>
  <si>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</si>
  <si>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</si>
  <si>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</si>
  <si>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</si>
  <si>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</si>
  <si>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</si>
  <si>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</si>
  <si>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</si>
  <si>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</si>
  <si>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</si>
  <si>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</si>
  <si>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</si>
  <si>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</si>
  <si>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</si>
  <si>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</si>
  <si>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</si>
  <si>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</si>
  <si>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</si>
  <si>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</si>
  <si>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</si>
  <si>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</si>
  <si>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</si>
  <si>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</si>
  <si>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</si>
  <si>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</si>
  <si>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</si>
  <si>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</si>
  <si>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</si>
  <si>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</si>
  <si>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</si>
  <si>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</si>
  <si>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</si>
  <si>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</si>
  <si>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</si>
  <si>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</si>
  <si>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</si>
  <si>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</si>
  <si>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</si>
  <si>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</si>
  <si>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</si>
  <si>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</si>
  <si>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</si>
  <si>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</si>
  <si>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</si>
  <si>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</si>
  <si>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</si>
  <si>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</si>
  <si>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</si>
  <si>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</si>
  <si>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</si>
  <si>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</si>
  <si>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</si>
  <si>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</si>
  <si>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</si>
  <si>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</si>
  <si>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</si>
  <si>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</si>
  <si>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</si>
  <si>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</si>
  <si>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</si>
  <si>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</si>
  <si>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</si>
  <si>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</si>
  <si>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</si>
  <si>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</si>
  <si>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</si>
  <si>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</si>
  <si>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</si>
  <si>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</si>
  <si>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</si>
  <si>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</si>
  <si>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</si>
  <si>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</si>
  <si>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</si>
  <si>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</si>
  <si>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</si>
  <si>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</si>
  <si>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</si>
  <si>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</si>
  <si>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</si>
  <si>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</si>
  <si>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</si>
  <si>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</si>
  <si>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</si>
  <si>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</si>
  <si>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</si>
  <si>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</si>
  <si>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</si>
  <si>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</si>
  <si>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</si>
  <si>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</si>
  <si>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</si>
  <si>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</si>
  <si>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</si>
  <si>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</si>
  <si>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</si>
  <si>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</si>
  <si>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</si>
  <si>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</si>
  <si>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</si>
  <si>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</si>
  <si>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</si>
  <si>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</si>
  <si>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</si>
  <si>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</si>
  <si>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</si>
  <si>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</si>
  <si>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</si>
  <si>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</si>
  <si>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</si>
  <si>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</si>
  <si>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</si>
  <si>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</si>
  <si>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</si>
  <si>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</si>
  <si>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</si>
  <si>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</si>
  <si>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</si>
  <si>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</si>
  <si>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</si>
  <si>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</si>
  <si>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</si>
  <si>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</si>
  <si>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</si>
  <si>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</si>
  <si>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</si>
  <si>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</si>
  <si>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</si>
  <si>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</si>
  <si>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</si>
  <si>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</si>
  <si>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</si>
  <si>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</si>
  <si>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</si>
  <si>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</si>
  <si>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</si>
  <si>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</si>
  <si>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</si>
  <si>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</si>
  <si>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</si>
  <si>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</si>
  <si>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</si>
  <si>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</si>
  <si>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</si>
  <si>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</si>
  <si>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</si>
  <si>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</si>
  <si>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</si>
  <si>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</si>
  <si>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</si>
  <si>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</si>
  <si>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</si>
  <si>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</si>
  <si>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</si>
  <si>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</si>
  <si>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</si>
  <si>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</si>
  <si>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</si>
  <si>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</si>
  <si>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</si>
  <si>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</si>
  <si>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</si>
  <si>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</si>
  <si>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</si>
  <si>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</si>
  <si>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</si>
  <si>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</si>
  <si>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</si>
  <si>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</si>
  <si>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</si>
  <si>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</si>
  <si>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</si>
  <si>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</si>
  <si>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</si>
  <si>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</si>
  <si>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</si>
  <si>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</si>
  <si>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</si>
  <si>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</si>
  <si>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</si>
  <si>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</si>
  <si>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</si>
  <si>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</si>
  <si>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</si>
  <si>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</si>
  <si>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</si>
  <si>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</si>
  <si>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</si>
  <si>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</si>
  <si>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</si>
  <si>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</si>
  <si>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</si>
  <si>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</si>
  <si>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</si>
  <si>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</si>
  <si>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</si>
  <si>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</si>
  <si>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</si>
  <si>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</si>
  <si>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</si>
  <si>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</si>
  <si>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</si>
  <si>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</si>
  <si>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</si>
  <si>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</si>
  <si>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</si>
  <si>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</si>
  <si>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</si>
  <si>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</si>
  <si>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</si>
  <si>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</si>
  <si>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</si>
  <si>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</si>
  <si>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</si>
  <si>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</si>
  <si>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</si>
  <si>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</si>
  <si>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</si>
  <si>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</si>
  <si>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</si>
  <si>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</si>
  <si>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</si>
  <si>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</si>
  <si>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</si>
  <si>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</si>
  <si>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</si>
  <si>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</si>
  <si>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</si>
  <si>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</si>
  <si>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</si>
  <si>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</si>
  <si>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</si>
  <si>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</si>
  <si>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</si>
  <si>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</si>
  <si>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</si>
  <si>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</si>
  <si>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</si>
  <si>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</si>
  <si>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</si>
  <si>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</si>
  <si>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</si>
  <si>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</si>
  <si>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</si>
  <si>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</si>
  <si>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</si>
  <si>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</si>
  <si>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</si>
  <si>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</si>
  <si>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</si>
  <si>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</si>
  <si>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</si>
  <si>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</si>
  <si>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</si>
  <si>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</si>
  <si>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</si>
  <si>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</si>
  <si>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</si>
  <si>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</si>
  <si>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</si>
  <si>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</si>
  <si>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</si>
  <si>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</si>
  <si>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</si>
  <si>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</si>
  <si>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</si>
  <si>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</si>
  <si>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</si>
  <si>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</si>
  <si>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</si>
  <si>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</si>
  <si>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</si>
  <si>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</si>
  <si>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</si>
  <si>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</si>
  <si>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</si>
  <si>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</si>
  <si>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</si>
  <si>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</si>
  <si>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</si>
  <si>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</si>
  <si>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</si>
  <si>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</si>
  <si>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</si>
  <si>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</si>
  <si>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</si>
  <si>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</si>
  <si>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</si>
  <si>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</si>
  <si>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</si>
  <si>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</si>
  <si>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</si>
  <si>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</si>
  <si>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</si>
  <si>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</si>
  <si>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</si>
  <si>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</si>
  <si>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</si>
  <si>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</si>
  <si>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</si>
  <si>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</si>
  <si>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</si>
  <si>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</si>
  <si>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</si>
  <si>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</si>
  <si>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</si>
  <si>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</si>
  <si>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</si>
  <si>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</si>
  <si>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</si>
  <si>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</si>
  <si>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</si>
  <si>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</si>
  <si>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</si>
  <si>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</si>
  <si>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</si>
  <si>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</si>
  <si>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</si>
  <si>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</si>
  <si>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</si>
  <si>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</si>
  <si>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</si>
  <si>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</si>
  <si>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</si>
  <si>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</si>
  <si>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</si>
  <si>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</si>
  <si>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</si>
  <si>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</si>
  <si>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</si>
  <si>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</si>
  <si>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</si>
  <si>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</si>
  <si>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</si>
  <si>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</si>
  <si>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</si>
  <si>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</si>
  <si>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</si>
  <si>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</si>
  <si>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</si>
  <si>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</si>
  <si>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</si>
  <si>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</si>
  <si>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</si>
  <si>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</si>
  <si>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</si>
  <si>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</si>
  <si>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</si>
  <si>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</si>
  <si>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</si>
  <si>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</si>
  <si>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</si>
  <si>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</si>
  <si>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</si>
  <si>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</si>
  <si>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</si>
  <si>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</si>
  <si>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</si>
  <si>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</si>
  <si>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</si>
  <si>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</si>
  <si>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</si>
  <si>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</si>
  <si>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</si>
  <si>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</si>
  <si>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</si>
  <si>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</si>
  <si>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</si>
  <si>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</si>
  <si>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</si>
  <si>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</si>
  <si>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</si>
  <si>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</si>
  <si>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</si>
  <si>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</si>
  <si>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</si>
  <si>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</si>
  <si>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</si>
  <si>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</si>
  <si>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</si>
  <si>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</si>
  <si>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</si>
  <si>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</si>
  <si>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</si>
  <si>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</si>
  <si>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</si>
  <si>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</si>
  <si>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</si>
  <si>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</si>
  <si>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</si>
  <si>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</si>
  <si>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</si>
  <si>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</si>
  <si>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</si>
  <si>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</si>
  <si>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</si>
  <si>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</si>
  <si>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</si>
  <si>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</si>
  <si>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</si>
  <si>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</si>
  <si>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</si>
  <si>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</si>
  <si>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</si>
  <si>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</si>
  <si>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</si>
  <si>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</si>
  <si>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</si>
  <si>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</si>
  <si>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</si>
  <si>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</si>
  <si>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</si>
  <si>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</si>
  <si>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</si>
  <si>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</si>
  <si>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</si>
  <si>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</si>
  <si>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</si>
  <si>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</si>
  <si>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</si>
  <si>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</si>
  <si>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</si>
  <si>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</si>
  <si>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</si>
  <si>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</si>
  <si>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</si>
  <si>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</si>
  <si>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</si>
  <si>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</si>
  <si>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</si>
  <si>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</si>
  <si>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</si>
  <si>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</si>
  <si>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</si>
  <si>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</si>
  <si>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</si>
  <si>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</si>
  <si>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</si>
  <si>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</si>
  <si>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</si>
  <si>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</si>
  <si>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</si>
  <si>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</si>
  <si>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</si>
  <si>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</si>
  <si>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</si>
  <si>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</si>
  <si>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</si>
  <si>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</si>
  <si>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</si>
  <si>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</si>
  <si>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</si>
  <si>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</si>
  <si>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</si>
  <si>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</si>
  <si>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</si>
  <si>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</si>
  <si>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</si>
  <si>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</si>
  <si>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</si>
  <si>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</si>
  <si>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</si>
  <si>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</si>
  <si>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</si>
  <si>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</si>
  <si>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</si>
  <si>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</si>
  <si>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</si>
  <si>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</si>
  <si>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</si>
  <si>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</si>
  <si>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</si>
  <si>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</si>
  <si>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</si>
  <si>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</si>
  <si>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</si>
  <si>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</si>
  <si>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</si>
  <si>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</si>
  <si>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</si>
  <si>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</si>
  <si>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</si>
  <si>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</si>
  <si>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</si>
  <si>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</si>
  <si>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</si>
  <si>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</si>
  <si>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</si>
  <si>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</si>
  <si>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</si>
  <si>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</si>
  <si>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</si>
  <si>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</si>
  <si>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</si>
  <si>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</si>
  <si>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</si>
  <si>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</si>
  <si>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</si>
  <si>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</si>
  <si>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</si>
  <si>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</si>
  <si>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</si>
  <si>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</si>
  <si>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</si>
  <si>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</si>
  <si>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</si>
  <si>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</si>
  <si>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</si>
  <si>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</si>
  <si>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</si>
  <si>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</si>
  <si>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</si>
  <si>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</si>
  <si>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</si>
  <si>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</si>
  <si>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</si>
  <si>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</si>
  <si>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</si>
  <si>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</si>
  <si>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</si>
  <si>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</si>
  <si>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</si>
  <si>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</si>
  <si>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</si>
  <si>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</si>
  <si>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</si>
  <si>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</si>
  <si>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</si>
  <si>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</si>
  <si>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</si>
  <si>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</si>
  <si>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</si>
  <si>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</si>
  <si>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</si>
  <si>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</si>
  <si>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</si>
  <si>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</si>
  <si>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</si>
  <si>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</si>
  <si>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</si>
  <si>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</si>
  <si>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</si>
  <si>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</si>
  <si>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</si>
  <si>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</si>
  <si>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</si>
  <si>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</si>
  <si>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</si>
  <si>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</si>
  <si>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</si>
  <si>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</si>
  <si>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</si>
  <si>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</si>
  <si>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</si>
  <si>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</si>
  <si>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</si>
  <si>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</si>
  <si>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</si>
  <si>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</si>
  <si>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</si>
  <si>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</si>
  <si>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</si>
  <si>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</si>
  <si>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</si>
  <si>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</si>
  <si>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</si>
  <si>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</si>
  <si>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</si>
  <si>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</si>
  <si>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</si>
  <si>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</si>
  <si>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</si>
  <si>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</si>
  <si>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</si>
  <si>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</si>
  <si>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</si>
  <si>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</si>
  <si>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</si>
  <si>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</si>
  <si>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</si>
  <si>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</si>
  <si>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</si>
  <si>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</si>
  <si>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</si>
  <si>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</si>
  <si>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</si>
  <si>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</si>
  <si>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</si>
  <si>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</si>
  <si>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</si>
  <si>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</si>
  <si>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</si>
  <si>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</si>
  <si>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</si>
  <si>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</si>
  <si>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</si>
  <si>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</si>
  <si>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</si>
  <si>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</si>
  <si>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</si>
  <si>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</si>
  <si>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</si>
  <si>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</si>
  <si>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</si>
  <si>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</si>
  <si>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</si>
  <si>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</si>
  <si>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</si>
  <si>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</si>
  <si>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</si>
  <si>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</si>
  <si>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</si>
  <si>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</si>
  <si>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</si>
  <si>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</si>
  <si>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</si>
  <si>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</si>
  <si>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</si>
  <si>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</si>
  <si>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</si>
  <si>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</si>
  <si>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</si>
  <si>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</si>
  <si>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</si>
  <si>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</si>
  <si>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</si>
  <si>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</si>
  <si>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</si>
  <si>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</si>
  <si>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</si>
  <si>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</si>
  <si>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</si>
  <si>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</si>
  <si>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</si>
  <si>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</si>
  <si>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</si>
  <si>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</si>
  <si>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</si>
  <si>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</si>
  <si>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</si>
  <si>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</si>
  <si>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</si>
  <si>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</si>
  <si>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</si>
  <si>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</si>
  <si>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</si>
  <si>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</si>
  <si>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</si>
  <si>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</si>
  <si>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</si>
  <si>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</si>
  <si>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</si>
  <si>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</si>
  <si>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</si>
  <si>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</si>
  <si>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</si>
  <si>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</si>
  <si>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</si>
  <si>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</si>
  <si>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</si>
  <si>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</si>
  <si>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</si>
  <si>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</si>
  <si>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</si>
  <si>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</si>
  <si>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</si>
  <si>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</si>
  <si>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</si>
  <si>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</si>
  <si>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</si>
  <si>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</si>
  <si>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</si>
  <si>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</si>
  <si>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</si>
  <si>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</si>
  <si>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</si>
  <si>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</si>
  <si>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</si>
  <si>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</si>
  <si>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</si>
  <si>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</si>
  <si>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</si>
  <si>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</si>
  <si>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</si>
  <si>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</si>
  <si>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</si>
  <si>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</si>
  <si>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</si>
  <si>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</si>
  <si>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</si>
  <si>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</si>
  <si>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</si>
  <si>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</si>
  <si>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</si>
  <si>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</si>
  <si>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</si>
  <si>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</si>
  <si>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</si>
  <si>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</si>
  <si>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</si>
  <si>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</si>
  <si>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</si>
  <si>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</si>
  <si>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</si>
  <si>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</si>
  <si>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</si>
  <si>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</si>
  <si>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</si>
  <si>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</si>
  <si>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</si>
  <si>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</si>
  <si>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</si>
  <si>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</si>
  <si>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</si>
  <si>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</si>
  <si>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</si>
  <si>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</si>
  <si>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</si>
  <si>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</si>
  <si>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</si>
  <si>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</si>
  <si>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</si>
  <si>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</si>
  <si>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</si>
  <si>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</si>
  <si>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</si>
  <si>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</si>
  <si>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</si>
  <si>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</si>
  <si>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</si>
  <si>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</si>
  <si>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</si>
  <si>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</si>
  <si>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</si>
  <si>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</si>
  <si>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</si>
  <si>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</si>
  <si>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</si>
  <si>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</si>
  <si>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</si>
  <si>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</si>
  <si>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</si>
  <si>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</si>
  <si>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</si>
  <si>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</si>
  <si>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</si>
  <si>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</si>
  <si>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</si>
  <si>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</si>
  <si>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</si>
  <si>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</si>
  <si>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</si>
  <si>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</si>
  <si>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</si>
  <si>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</si>
  <si>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</si>
  <si>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</si>
  <si>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</si>
  <si>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</si>
  <si>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</si>
  <si>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</si>
  <si>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</si>
  <si>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</si>
  <si>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</si>
  <si>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</si>
  <si>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</si>
  <si>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</si>
  <si>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</si>
  <si>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</si>
  <si>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</si>
  <si>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</si>
  <si>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</si>
  <si>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</si>
  <si>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</si>
  <si>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</si>
  <si>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</si>
  <si>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</si>
  <si>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</si>
  <si>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</si>
  <si>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</si>
  <si>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</si>
  <si>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</si>
  <si>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</si>
  <si>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</si>
  <si>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</si>
  <si>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</si>
  <si>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</si>
  <si>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</si>
  <si>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</si>
  <si>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</si>
  <si>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</si>
  <si>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</si>
  <si>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</si>
  <si>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</si>
  <si>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</si>
  <si>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</si>
  <si>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</si>
  <si>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</si>
  <si>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</si>
  <si>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</si>
  <si>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</si>
  <si>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</si>
  <si>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</si>
  <si>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</si>
  <si>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</si>
  <si>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</si>
  <si>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</si>
  <si>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</si>
  <si>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</si>
  <si>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</si>
  <si>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</si>
  <si>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</si>
  <si>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</si>
  <si>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</si>
  <si>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</si>
  <si>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</si>
  <si>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</si>
  <si>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</si>
  <si>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</si>
  <si>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</si>
  <si>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</si>
  <si>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</si>
  <si>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</si>
  <si>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</si>
  <si>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</si>
  <si>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</si>
  <si>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</si>
  <si>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</si>
  <si>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</si>
  <si>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</si>
  <si>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</si>
  <si>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</si>
  <si>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</si>
  <si>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</si>
  <si>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</si>
  <si>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</si>
  <si>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</si>
  <si>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</si>
  <si>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</si>
  <si>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</si>
  <si>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</si>
  <si>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</si>
  <si>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</si>
  <si>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</si>
  <si>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</si>
  <si>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</si>
  <si>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</si>
  <si>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</si>
  <si>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</si>
  <si>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</si>
  <si>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</si>
  <si>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</si>
  <si>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</si>
  <si>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</si>
  <si>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</si>
  <si>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</si>
  <si>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</si>
  <si>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</si>
  <si>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</si>
  <si>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</si>
  <si>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</si>
  <si>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</si>
  <si>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</si>
  <si>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</si>
  <si>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</si>
  <si>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</si>
  <si>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</si>
  <si>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</si>
  <si>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</si>
  <si>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</si>
  <si>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</si>
  <si>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</si>
  <si>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</si>
  <si>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</si>
  <si>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</si>
  <si>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</si>
  <si>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</si>
  <si>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</si>
  <si>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</si>
  <si>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</si>
  <si>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</si>
  <si>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</si>
  <si>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</si>
  <si>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</si>
  <si>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</si>
  <si>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</si>
  <si>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</si>
  <si>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</si>
  <si>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</si>
  <si>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</si>
  <si>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</si>
  <si>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</si>
  <si>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</si>
  <si>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</si>
  <si>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</si>
  <si>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</si>
  <si>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</si>
  <si>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</si>
  <si>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</si>
  <si>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</si>
  <si>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</si>
  <si>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</si>
  <si>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</si>
  <si>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</si>
  <si>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</si>
  <si>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</si>
  <si>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</si>
  <si>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</si>
  <si>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</si>
  <si>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</si>
  <si>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</si>
  <si>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</si>
  <si>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</si>
  <si>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</si>
  <si>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</si>
  <si>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</si>
  <si>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</si>
  <si>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</si>
  <si>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</si>
  <si>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</si>
  <si>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</si>
  <si>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</si>
  <si>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</si>
  <si>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</si>
  <si>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</si>
  <si>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</si>
  <si>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</si>
  <si>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</si>
  <si>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</si>
  <si>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</si>
  <si>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</si>
  <si>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</si>
  <si>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</si>
  <si>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</si>
  <si>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</si>
  <si>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</si>
  <si>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</si>
  <si>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</si>
  <si>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</si>
  <si>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</si>
  <si>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</si>
  <si>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</si>
  <si>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</si>
  <si>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</si>
  <si>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</si>
  <si>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</si>
  <si>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</si>
  <si>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</si>
  <si>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</si>
  <si>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</si>
  <si>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</si>
  <si>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</si>
  <si>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</si>
  <si>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</si>
  <si>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</si>
  <si>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</si>
  <si>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</si>
  <si>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</si>
  <si>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</si>
  <si>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</si>
  <si>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</si>
  <si>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</si>
  <si>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</si>
  <si>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</si>
  <si>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</si>
  <si>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</si>
  <si>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</si>
  <si>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</si>
  <si>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</si>
  <si>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</si>
  <si>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</si>
  <si>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</si>
  <si>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</si>
  <si>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</si>
  <si>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</si>
  <si>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</si>
  <si>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</si>
  <si>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</si>
  <si>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</si>
  <si>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</si>
  <si>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</si>
  <si>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</si>
  <si>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</si>
  <si>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</si>
  <si>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</si>
  <si>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</si>
  <si>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</si>
  <si>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</si>
  <si>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</si>
  <si>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</si>
  <si>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</si>
  <si>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</si>
  <si>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</si>
  <si>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</si>
  <si>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</si>
  <si>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</si>
  <si>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</si>
  <si>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</si>
  <si>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</si>
  <si>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</si>
  <si>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</si>
  <si>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</si>
  <si>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</si>
  <si>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</si>
  <si>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</si>
  <si>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</si>
  <si>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</si>
  <si>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</si>
  <si>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</si>
  <si>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</si>
  <si>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</si>
  <si>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</si>
  <si>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</si>
  <si>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</si>
  <si>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</si>
  <si>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</si>
  <si>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</si>
  <si>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</si>
  <si>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</si>
  <si>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</si>
  <si>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</si>
  <si>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</si>
  <si>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</si>
  <si>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</si>
  <si>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</si>
  <si>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</si>
  <si>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</si>
  <si>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</si>
  <si>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</si>
  <si>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</si>
  <si>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</si>
  <si>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</si>
  <si>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</si>
  <si>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</si>
  <si>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</si>
  <si>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</si>
  <si>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</si>
  <si>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</si>
  <si>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</si>
  <si>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</si>
  <si>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</si>
  <si>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</si>
  <si>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</si>
  <si>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</si>
  <si>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</si>
  <si>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</si>
  <si>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</si>
  <si>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</si>
  <si>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</si>
  <si>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</si>
  <si>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</si>
  <si>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</si>
  <si>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</si>
  <si>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</si>
  <si>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</si>
  <si>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</si>
  <si>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</si>
  <si>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</si>
  <si>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</si>
  <si>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</si>
  <si>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</si>
  <si>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</si>
  <si>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</si>
  <si>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</si>
  <si>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</si>
  <si>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</si>
  <si>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</si>
  <si>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</si>
  <si>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</si>
  <si>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</si>
  <si>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</si>
  <si>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</si>
  <si>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</si>
  <si>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</si>
  <si>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</si>
  <si>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</si>
  <si>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</si>
  <si>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</si>
  <si>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</si>
  <si>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</si>
  <si>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</si>
  <si>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</si>
  <si>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</si>
  <si>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</si>
  <si>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</si>
  <si>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</si>
  <si>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</si>
  <si>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</si>
  <si>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</si>
  <si>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</si>
  <si>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</si>
  <si>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</si>
  <si>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</si>
  <si>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</si>
  <si>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</si>
  <si>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</si>
  <si>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</si>
  <si>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</si>
  <si>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</si>
  <si>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</si>
  <si>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</si>
  <si>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</si>
  <si>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</si>
  <si>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</si>
  <si>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</si>
  <si>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</si>
  <si>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</si>
  <si>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</si>
  <si>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</si>
  <si>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</si>
  <si>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</si>
  <si>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</si>
  <si>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</si>
  <si>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</si>
  <si>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</si>
  <si>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</si>
  <si>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</si>
  <si>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</si>
  <si>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</si>
  <si>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</si>
  <si>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</si>
  <si>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</si>
  <si>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</si>
  <si>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</si>
  <si>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</si>
  <si>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</si>
  <si>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</si>
  <si>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</si>
  <si>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</si>
  <si>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</si>
  <si>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</si>
  <si>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</si>
  <si>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</si>
  <si>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</si>
  <si>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</si>
  <si>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</si>
  <si>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</si>
  <si>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</si>
  <si>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</si>
  <si>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</si>
  <si>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</si>
  <si>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</si>
  <si>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</si>
  <si>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</si>
  <si>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</si>
  <si>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</si>
  <si>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</si>
  <si>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</si>
  <si>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</si>
  <si>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</si>
  <si>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</si>
  <si>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</si>
  <si>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</si>
  <si>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</si>
  <si>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</si>
  <si>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</si>
  <si>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</si>
  <si>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</si>
  <si>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</si>
  <si>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</si>
  <si>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</si>
  <si>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</si>
  <si>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</si>
  <si>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</si>
  <si>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</si>
  <si>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</si>
  <si>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</si>
  <si>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</si>
  <si>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</si>
  <si>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</si>
  <si>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</si>
  <si>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</si>
  <si>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</si>
  <si>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</si>
  <si>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</si>
  <si>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</si>
  <si>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</si>
  <si>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</si>
  <si>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</si>
  <si>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</si>
  <si>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</si>
  <si>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</si>
  <si>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</si>
  <si>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</si>
  <si>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</si>
  <si>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</si>
  <si>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</si>
  <si>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</si>
  <si>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</si>
  <si>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</si>
  <si>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</si>
  <si>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</si>
  <si>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</si>
  <si>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</si>
  <si>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</si>
  <si>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</si>
  <si>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</si>
  <si>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</si>
  <si>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</si>
  <si>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</si>
  <si>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</si>
  <si>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</si>
  <si>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</si>
  <si>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</si>
  <si>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</si>
  <si>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</si>
  <si>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</si>
  <si>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</si>
  <si>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</si>
  <si>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</si>
  <si>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</si>
  <si>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</si>
  <si>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</si>
  <si>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</si>
  <si>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</si>
  <si>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</si>
  <si>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</si>
  <si>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</si>
  <si>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</si>
  <si>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</si>
  <si>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</si>
  <si>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</si>
  <si>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</si>
  <si>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</si>
  <si>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</si>
  <si>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</si>
  <si>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</si>
  <si>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</si>
  <si>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</si>
  <si>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</si>
  <si>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</si>
  <si>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</si>
  <si>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</si>
  <si>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</si>
  <si>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</si>
  <si>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</si>
  <si>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</si>
  <si>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</si>
  <si>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</si>
  <si>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</si>
  <si>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</si>
  <si>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</si>
  <si>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</si>
  <si>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</si>
  <si>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</si>
  <si>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</si>
  <si>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</si>
  <si>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</si>
  <si>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</si>
  <si>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</si>
  <si>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</si>
  <si>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</si>
  <si>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</si>
  <si>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</si>
  <si>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</si>
  <si>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</si>
  <si>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</si>
  <si>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</si>
  <si>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</si>
  <si>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</si>
  <si>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</si>
  <si>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</si>
  <si>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</si>
  <si>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</si>
  <si>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</si>
  <si>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</si>
  <si>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</si>
  <si>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</si>
  <si>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</si>
  <si>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</si>
  <si>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</si>
  <si>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</si>
  <si>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</si>
  <si>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</si>
  <si>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</si>
  <si>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</si>
  <si>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</si>
  <si>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</si>
  <si>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</si>
  <si>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</si>
  <si>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</si>
  <si>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</si>
  <si>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</si>
  <si>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</si>
  <si>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</si>
  <si>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</si>
  <si>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</si>
  <si>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</si>
  <si>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</si>
  <si>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</si>
  <si>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</si>
  <si>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</si>
  <si>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</si>
  <si>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</si>
  <si>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</si>
  <si>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</si>
  <si>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</si>
  <si>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</si>
  <si>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</si>
  <si>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</si>
  <si>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</si>
  <si>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</si>
  <si>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</si>
  <si>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</si>
  <si>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</si>
  <si>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</si>
  <si>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</si>
  <si>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</si>
  <si>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</si>
  <si>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</si>
  <si>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</si>
  <si>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</si>
  <si>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</si>
  <si>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</si>
  <si>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</si>
  <si>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</si>
  <si>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</si>
  <si>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</si>
  <si>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</si>
  <si>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</si>
  <si>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</si>
  <si>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</si>
  <si>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</si>
  <si>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</si>
  <si>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</si>
  <si>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</si>
  <si>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</si>
  <si>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</si>
  <si>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</si>
  <si>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</si>
  <si>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</si>
  <si>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</si>
  <si>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</si>
  <si>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</si>
  <si>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</si>
  <si>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</si>
  <si>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</si>
  <si>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</si>
  <si>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</si>
  <si>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</si>
  <si>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</si>
  <si>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</si>
  <si>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</si>
  <si>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</si>
  <si>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</si>
  <si>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</si>
  <si>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</si>
  <si>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</si>
  <si>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</si>
  <si>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</si>
  <si>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</si>
  <si>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</si>
  <si>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</si>
  <si>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</si>
  <si>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</si>
  <si>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</si>
  <si>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</si>
  <si>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</si>
  <si>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</si>
  <si>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</si>
  <si>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</si>
  <si>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</si>
  <si>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</si>
  <si>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</si>
  <si>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</si>
  <si>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</si>
  <si>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</si>
  <si>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</si>
  <si>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</si>
  <si>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</si>
  <si>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</si>
  <si>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</si>
  <si>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</si>
  <si>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</si>
  <si>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</si>
  <si>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</si>
  <si>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</si>
  <si>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</si>
  <si>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</si>
  <si>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</si>
  <si>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</si>
  <si>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</si>
  <si>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</si>
  <si>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</si>
  <si>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</si>
  <si>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</si>
  <si>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</si>
  <si>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</si>
  <si>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</si>
  <si>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</si>
  <si>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</si>
  <si>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</si>
  <si>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</si>
  <si>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</si>
  <si>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</si>
  <si>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</si>
  <si>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</si>
  <si>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</si>
  <si>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</si>
  <si>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</si>
  <si>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</si>
  <si>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</si>
  <si>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</si>
  <si>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</si>
  <si>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</si>
  <si>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</si>
  <si>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</si>
  <si>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</si>
  <si>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</si>
  <si>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</si>
  <si>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</si>
  <si>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</si>
  <si>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</si>
  <si>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</si>
  <si>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</si>
  <si>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</si>
  <si>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</si>
  <si>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</si>
  <si>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</si>
  <si>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</si>
  <si>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</si>
  <si>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</si>
  <si>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</si>
  <si>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</si>
  <si>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</si>
  <si>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</si>
  <si>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</si>
  <si>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</si>
  <si>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</si>
  <si>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</si>
  <si>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</si>
  <si>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</si>
  <si>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</si>
  <si>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</si>
  <si>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</si>
  <si>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</si>
  <si>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</si>
  <si>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</si>
  <si>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</si>
  <si>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</si>
  <si>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</si>
  <si>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</si>
  <si>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</si>
  <si>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</si>
  <si>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</si>
  <si>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</si>
  <si>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</si>
  <si>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</si>
  <si>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</si>
  <si>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</si>
  <si>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</si>
  <si>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</si>
  <si>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</si>
  <si>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</si>
  <si>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</si>
  <si>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</si>
  <si>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</si>
  <si>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</si>
  <si>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</si>
  <si>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</si>
  <si>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</si>
  <si>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</si>
  <si>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</si>
  <si>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</si>
  <si>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</si>
  <si>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</si>
  <si>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</si>
  <si>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</si>
  <si>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</si>
  <si>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</si>
  <si>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</si>
  <si>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</si>
  <si>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</si>
  <si>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</si>
  <si>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</si>
  <si>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</si>
  <si>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</si>
  <si>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</si>
  <si>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</si>
  <si>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</si>
  <si>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</si>
  <si>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</si>
  <si>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</si>
  <si>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</si>
  <si>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</si>
  <si>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</si>
  <si>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</si>
  <si>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</si>
  <si>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</si>
  <si>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</si>
  <si>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</si>
  <si>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</si>
  <si>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</si>
  <si>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</si>
  <si>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</si>
  <si>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</si>
  <si>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</si>
  <si>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</si>
  <si>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</si>
  <si>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</si>
  <si>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</si>
  <si>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</si>
  <si>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</si>
  <si>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</si>
  <si>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</si>
  <si>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</si>
  <si>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</si>
  <si>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</si>
  <si>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</si>
  <si>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</si>
  <si>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</si>
  <si>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</si>
  <si>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</si>
  <si>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</si>
  <si>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</si>
  <si>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</si>
  <si>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</si>
  <si>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</si>
  <si>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</si>
  <si>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</si>
  <si>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</si>
  <si>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</si>
  <si>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</si>
  <si>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</si>
  <si>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</si>
  <si>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</si>
  <si>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</si>
  <si>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</si>
  <si>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</si>
  <si>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</si>
  <si>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</si>
  <si>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</si>
  <si>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</si>
  <si>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</si>
  <si>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</si>
  <si>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</si>
  <si>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</si>
  <si>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</si>
  <si>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</si>
  <si>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</si>
  <si>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</si>
  <si>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</si>
  <si>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</si>
  <si>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</si>
  <si>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</si>
  <si>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</si>
  <si>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</si>
  <si>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</si>
  <si>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</si>
  <si>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</si>
  <si>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</si>
  <si>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</si>
  <si>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</si>
  <si>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</si>
  <si>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</si>
  <si>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</si>
  <si>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</si>
  <si>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</si>
  <si>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</si>
  <si>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</si>
  <si>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</si>
  <si>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</si>
  <si>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</si>
  <si>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</si>
  <si>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</si>
  <si>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</si>
  <si>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</si>
  <si>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</si>
  <si>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</si>
  <si>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</si>
  <si>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</si>
  <si>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</si>
  <si>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</si>
  <si>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</si>
  <si>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</si>
  <si>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</si>
  <si>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</si>
  <si>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</si>
  <si>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</si>
  <si>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</si>
  <si>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</si>
  <si>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</si>
  <si>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</si>
  <si>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</si>
  <si>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</si>
  <si>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</si>
  <si>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</si>
  <si>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</si>
  <si>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</si>
  <si>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</si>
  <si>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</si>
  <si>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</si>
  <si>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</si>
  <si>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</si>
  <si>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</si>
  <si>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</si>
  <si>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</si>
  <si>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</si>
  <si>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</si>
  <si>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</si>
  <si>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</si>
  <si>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</si>
  <si>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</si>
  <si>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</si>
  <si>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</si>
  <si>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</si>
  <si>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</si>
  <si>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</si>
  <si>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</si>
  <si>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</si>
  <si>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</si>
  <si>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</si>
  <si>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</si>
  <si>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</si>
  <si>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</si>
  <si>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</si>
  <si>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</si>
  <si>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</si>
  <si>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</si>
  <si>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</si>
  <si>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</si>
  <si>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</si>
  <si>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</si>
  <si>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</si>
  <si>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</si>
  <si>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</si>
  <si>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</si>
  <si>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</si>
  <si>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</si>
  <si>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</si>
  <si>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</si>
  <si>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</si>
  <si>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</si>
  <si>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</si>
  <si>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</si>
  <si>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</si>
  <si>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</si>
  <si>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</si>
  <si>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</si>
  <si>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</si>
  <si>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</si>
  <si>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</si>
  <si>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</si>
  <si>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</si>
  <si>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</si>
  <si>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</si>
  <si>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</si>
  <si>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</si>
  <si>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</si>
  <si>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</si>
  <si>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</si>
  <si>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</si>
  <si>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</si>
  <si>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</si>
  <si>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</si>
  <si>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</si>
  <si>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</si>
  <si>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</si>
  <si>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</si>
  <si>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</si>
  <si>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</si>
  <si>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</si>
  <si>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</si>
  <si>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</si>
  <si>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</si>
  <si>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</si>
  <si>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</si>
  <si>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</si>
  <si>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</si>
  <si>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</si>
  <si>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</si>
  <si>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</si>
  <si>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</si>
  <si>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</si>
  <si>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</si>
  <si>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</si>
  <si>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</si>
  <si>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</si>
  <si>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</si>
  <si>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</si>
  <si>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</si>
  <si>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</si>
  <si>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</si>
  <si>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</si>
  <si>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</si>
  <si>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</si>
  <si>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</si>
  <si>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</si>
  <si>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</si>
  <si>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</si>
  <si>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</si>
  <si>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</si>
  <si>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</si>
  <si>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</si>
  <si>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</si>
  <si>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</si>
  <si>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</si>
  <si>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</si>
  <si>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</si>
  <si>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</si>
  <si>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</si>
  <si>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</si>
  <si>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</si>
  <si>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</si>
  <si>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</si>
  <si>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</si>
  <si>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</si>
  <si>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</si>
  <si>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</si>
  <si>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</si>
  <si>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</si>
  <si>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</si>
  <si>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</si>
  <si>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</si>
  <si>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</si>
  <si>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</si>
  <si>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</si>
  <si>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</si>
  <si>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</si>
  <si>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</si>
  <si>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</si>
  <si>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</si>
  <si>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</si>
  <si>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</si>
  <si>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</si>
  <si>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</si>
  <si>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</si>
  <si>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</si>
  <si>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</si>
  <si>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</si>
  <si>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</si>
  <si>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</si>
  <si>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</si>
  <si>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</si>
  <si>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</si>
  <si>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</si>
  <si>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</si>
  <si>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</si>
  <si>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</si>
  <si>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</si>
  <si>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</si>
  <si>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</si>
  <si>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</si>
  <si>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</si>
  <si>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</si>
  <si>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</si>
  <si>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</si>
  <si>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</si>
  <si>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</si>
  <si>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</si>
  <si>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</si>
  <si>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</si>
  <si>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</si>
  <si>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</si>
  <si>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</si>
  <si>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</si>
  <si>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</si>
  <si>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</si>
  <si>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</si>
  <si>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</si>
  <si>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</si>
  <si>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</si>
  <si>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</si>
  <si>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</si>
  <si>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</si>
  <si>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</si>
  <si>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</si>
  <si>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</si>
  <si>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</si>
  <si>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</si>
  <si>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</si>
  <si>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</si>
  <si>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</si>
  <si>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</si>
  <si>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</si>
  <si>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</si>
  <si>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</si>
  <si>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</si>
  <si>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</si>
  <si>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</si>
  <si>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</si>
  <si>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</si>
  <si>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</si>
  <si>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</si>
  <si>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</si>
  <si>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</si>
  <si>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</si>
  <si>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</si>
  <si>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</si>
  <si>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</si>
  <si>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</si>
  <si>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</si>
  <si>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</si>
  <si>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</si>
  <si>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</si>
  <si>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</si>
  <si>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</si>
  <si>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</si>
  <si>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</si>
  <si>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</si>
  <si>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</si>
  <si>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</si>
  <si>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</si>
  <si>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</si>
  <si>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</si>
  <si>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</si>
  <si>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</si>
  <si>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</si>
  <si>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</si>
  <si>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</si>
  <si>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</si>
  <si>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</si>
  <si>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</si>
  <si>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</si>
  <si>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</si>
  <si>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</si>
  <si>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</si>
  <si>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</si>
  <si>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</si>
  <si>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</si>
  <si>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</si>
  <si>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</si>
  <si>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</si>
  <si>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</si>
  <si>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</si>
  <si>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</si>
  <si>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</si>
  <si>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</si>
  <si>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</si>
  <si>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</si>
  <si>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</si>
  <si>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</si>
  <si>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</si>
  <si>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</si>
  <si>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</si>
  <si>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</si>
  <si>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</si>
  <si>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</si>
  <si>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</si>
  <si>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</si>
  <si>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</si>
  <si>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</si>
  <si>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</si>
  <si>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</si>
  <si>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</si>
  <si>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</si>
  <si>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</si>
  <si>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</si>
  <si>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</si>
  <si>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</si>
  <si>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</si>
  <si>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</si>
  <si>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</si>
  <si>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</si>
  <si>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</si>
  <si>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</si>
  <si>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</si>
  <si>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</si>
  <si>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</si>
  <si>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</si>
  <si>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</si>
  <si>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</si>
  <si>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</si>
  <si>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</si>
  <si>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</si>
  <si>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</si>
  <si>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</si>
  <si>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</si>
  <si>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</si>
  <si>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</si>
  <si>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</si>
  <si>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</si>
  <si>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</si>
  <si>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</si>
  <si>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</si>
  <si>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</si>
  <si>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</si>
  <si>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</si>
  <si>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</si>
  <si>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</si>
  <si>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</si>
  <si>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</si>
  <si>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</si>
  <si>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</si>
  <si>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</si>
  <si>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</si>
  <si>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</si>
  <si>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</si>
  <si>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</si>
  <si>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</si>
  <si>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</si>
  <si>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</si>
  <si>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</si>
  <si>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</si>
  <si>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</si>
  <si>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</si>
  <si>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</si>
  <si>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</si>
  <si>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</si>
  <si>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</si>
  <si>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</si>
  <si>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</si>
  <si>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</si>
  <si>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</si>
  <si>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</si>
  <si>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</si>
  <si>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</si>
  <si>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</si>
  <si>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</si>
  <si>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</si>
  <si>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</si>
  <si>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</si>
  <si>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</si>
  <si>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</si>
  <si>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</si>
  <si>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</si>
  <si>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</si>
  <si>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</si>
  <si>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</si>
  <si>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</si>
  <si>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</si>
  <si>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</si>
  <si>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</si>
  <si>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</si>
  <si>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</si>
  <si>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</si>
  <si>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</si>
  <si>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</si>
  <si>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</si>
  <si>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</si>
  <si>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</si>
  <si>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</si>
  <si>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</si>
  <si>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</si>
  <si>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</si>
  <si>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</si>
  <si>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</si>
  <si>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</si>
  <si>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</si>
  <si>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</si>
  <si>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</si>
  <si>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</si>
  <si>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</si>
  <si>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</si>
  <si>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</si>
  <si>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</si>
  <si>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</si>
  <si>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</si>
  <si>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</si>
  <si>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</si>
  <si>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</si>
  <si>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</si>
  <si>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</si>
  <si>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</si>
  <si>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</si>
  <si>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</si>
  <si>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</si>
  <si>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</si>
  <si>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</si>
  <si>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</si>
  <si>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</si>
  <si>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</si>
  <si>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</si>
  <si>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</si>
  <si>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</si>
  <si>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</si>
  <si>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</si>
  <si>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</si>
  <si>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</si>
  <si>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</si>
  <si>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</si>
  <si>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</si>
  <si>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</si>
  <si>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</si>
  <si>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</si>
  <si>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</si>
  <si>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</si>
  <si>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</si>
  <si>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</si>
  <si>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</si>
  <si>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</si>
  <si>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</si>
  <si>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</si>
  <si>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</si>
  <si>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</si>
  <si>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</si>
  <si>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</si>
  <si>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</si>
  <si>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</si>
  <si>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</si>
  <si>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</si>
  <si>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</si>
  <si>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</si>
  <si>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</si>
  <si>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</si>
  <si>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</si>
  <si>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</si>
  <si>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</si>
  <si>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</si>
  <si>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</si>
  <si>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</si>
  <si>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</si>
  <si>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</si>
  <si>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</si>
  <si>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</si>
  <si>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</si>
  <si>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</si>
  <si>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</si>
  <si>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</si>
  <si>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</si>
  <si>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</si>
  <si>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</si>
  <si>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</si>
  <si>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</si>
  <si>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</si>
  <si>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</si>
  <si>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</si>
  <si>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</si>
  <si>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</si>
  <si>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</si>
  <si>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</si>
  <si>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</si>
  <si>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</si>
  <si>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</si>
  <si>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</si>
  <si>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</si>
  <si>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</si>
  <si>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</si>
  <si>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</si>
  <si>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</si>
  <si>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</si>
  <si>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</si>
  <si>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</si>
  <si>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</si>
  <si>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</si>
  <si>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</si>
  <si>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</si>
  <si>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</si>
  <si>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</si>
  <si>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</si>
  <si>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</si>
  <si>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</si>
  <si>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</si>
  <si>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</si>
  <si>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</si>
  <si>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</si>
  <si>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</si>
  <si>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</si>
  <si>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</si>
  <si>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</si>
  <si>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</si>
  <si>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</si>
  <si>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</si>
  <si>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</si>
  <si>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</si>
  <si>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</si>
  <si>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</si>
  <si>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</si>
  <si>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</si>
  <si>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</si>
  <si>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</si>
  <si>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</si>
  <si>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</si>
  <si>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</si>
  <si>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</si>
  <si>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</si>
  <si>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</si>
  <si>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</si>
  <si>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</si>
  <si>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</si>
  <si>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</si>
  <si>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</si>
  <si>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</si>
  <si>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</si>
  <si>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</si>
  <si>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</si>
  <si>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</si>
  <si>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</si>
  <si>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</si>
  <si>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</si>
  <si>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</si>
  <si>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</si>
  <si>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</si>
  <si>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</si>
  <si>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</si>
  <si>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</si>
  <si>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</si>
  <si>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</si>
  <si>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</si>
  <si>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</si>
  <si>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</si>
  <si>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</si>
  <si>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</si>
  <si>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</si>
  <si>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</si>
  <si>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</si>
  <si>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</si>
  <si>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</si>
  <si>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</si>
  <si>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</si>
  <si>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</si>
  <si>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</si>
  <si>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</si>
  <si>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</si>
  <si>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</si>
  <si>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</si>
  <si>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</si>
  <si>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</si>
  <si>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</si>
  <si>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</si>
  <si>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</si>
  <si>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</si>
  <si>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</si>
  <si>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</si>
  <si>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</si>
  <si>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</si>
  <si>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</si>
  <si>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</si>
  <si>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</si>
  <si>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</si>
  <si>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</si>
  <si>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</si>
  <si>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</si>
  <si>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</si>
  <si>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</si>
  <si>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</si>
  <si>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</si>
  <si>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</si>
  <si>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</si>
  <si>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</si>
  <si>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</si>
  <si>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</si>
  <si>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</si>
  <si>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</si>
  <si>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</si>
  <si>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</si>
  <si>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</si>
  <si>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</si>
  <si>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</si>
  <si>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</si>
  <si>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</si>
  <si>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</si>
  <si>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</si>
  <si>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</si>
  <si>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</si>
  <si>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</si>
  <si>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</si>
  <si>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</si>
  <si>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</si>
  <si>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</si>
  <si>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</si>
  <si>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</si>
  <si>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</si>
  <si>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</si>
  <si>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</si>
  <si>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</si>
  <si>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</si>
  <si>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</si>
  <si>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</si>
  <si>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</si>
  <si>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</si>
  <si>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</si>
  <si>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</si>
  <si>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</si>
  <si>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</si>
  <si>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</si>
  <si>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</si>
  <si>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</si>
  <si>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</si>
  <si>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</si>
  <si>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</si>
  <si>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</si>
  <si>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</si>
  <si>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</si>
  <si>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</si>
  <si>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</si>
  <si>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</si>
  <si>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</si>
  <si>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</si>
  <si>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</si>
  <si>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</si>
  <si>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</si>
  <si>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</si>
  <si>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</si>
  <si>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</si>
  <si>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</si>
  <si>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</si>
  <si>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</si>
  <si>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</si>
  <si>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</si>
  <si>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</si>
  <si>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</si>
  <si>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</si>
  <si>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</si>
  <si>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</si>
  <si>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</si>
  <si>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</si>
  <si>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</si>
  <si>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</si>
  <si>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</si>
  <si>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</si>
  <si>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</si>
  <si>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</si>
  <si>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</si>
  <si>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</si>
  <si>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</si>
  <si>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</si>
  <si>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</si>
  <si>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</si>
  <si>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</si>
  <si>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</si>
  <si>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</si>
  <si>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</si>
  <si>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</si>
  <si>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</si>
  <si>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</si>
  <si>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</si>
  <si>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</si>
  <si>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</si>
  <si>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</si>
  <si>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</si>
  <si>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</si>
  <si>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</si>
  <si>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</si>
  <si>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</si>
  <si>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</si>
  <si>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</si>
  <si>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</si>
  <si>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</si>
  <si>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</si>
  <si>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</si>
  <si>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</si>
  <si>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</si>
  <si>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</si>
  <si>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</si>
  <si>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</si>
  <si>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</si>
  <si>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</si>
  <si>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</si>
  <si>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</si>
  <si>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</si>
  <si>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</si>
  <si>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</si>
  <si>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</si>
  <si>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</si>
  <si>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</si>
  <si>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</si>
  <si>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</si>
  <si>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</si>
  <si>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</si>
  <si>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</si>
  <si>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</si>
  <si>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</si>
  <si>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</si>
  <si>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</si>
  <si>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</si>
  <si>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</si>
  <si>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</si>
  <si>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</si>
  <si>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</si>
  <si>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</si>
  <si>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</si>
  <si>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</si>
  <si>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</si>
  <si>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</si>
  <si>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</si>
  <si>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</si>
  <si>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</si>
  <si>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</si>
  <si>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</si>
  <si>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</si>
  <si>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</si>
  <si>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</si>
  <si>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</si>
  <si>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</si>
  <si>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</si>
  <si>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</si>
  <si>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</si>
  <si>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</si>
  <si>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</si>
  <si>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</si>
  <si>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</si>
  <si>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</si>
  <si>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</si>
  <si>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</si>
  <si>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</si>
  <si>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</si>
  <si>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</si>
  <si>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</si>
  <si>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</si>
  <si>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</si>
  <si>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</si>
  <si>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</si>
  <si>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</si>
  <si>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</si>
  <si>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</si>
  <si>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</si>
  <si>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</si>
  <si>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</si>
  <si>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</si>
  <si>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</si>
  <si>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</si>
  <si>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</si>
  <si>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</si>
  <si>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</si>
  <si>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</si>
  <si>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</si>
  <si>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</si>
  <si>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</si>
  <si>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</si>
  <si>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</si>
  <si>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</si>
  <si>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</si>
  <si>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</si>
  <si>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</si>
  <si>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</si>
  <si>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</si>
  <si>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</si>
  <si>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</si>
  <si>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</si>
  <si>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</si>
  <si>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</si>
  <si>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</si>
  <si>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</si>
  <si>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</si>
  <si>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</si>
  <si>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</si>
  <si>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</si>
  <si>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</si>
  <si>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</si>
  <si>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</si>
  <si>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</si>
  <si>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</si>
  <si>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</si>
  <si>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</si>
  <si>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</si>
  <si>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</si>
  <si>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</si>
  <si>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</si>
  <si>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</si>
  <si>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</si>
  <si>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</si>
  <si>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</si>
  <si>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</si>
  <si>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</si>
  <si>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</si>
  <si>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</si>
  <si>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</si>
  <si>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</si>
  <si>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</si>
  <si>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</si>
  <si>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</si>
  <si>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</si>
  <si>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</si>
  <si>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</si>
  <si>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</si>
  <si>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</si>
  <si>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</si>
  <si>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</si>
  <si>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</si>
  <si>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</si>
  <si>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</si>
  <si>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</si>
  <si>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</si>
  <si>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</si>
  <si>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</si>
  <si>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</si>
  <si>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</si>
  <si>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</si>
  <si>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</si>
  <si>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</si>
  <si>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</si>
  <si>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</si>
  <si>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</si>
  <si>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</si>
  <si>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</si>
  <si>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</si>
  <si>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</si>
  <si>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</si>
  <si>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</si>
  <si>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</si>
  <si>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</si>
  <si>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</si>
  <si>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</si>
  <si>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</si>
  <si>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</si>
  <si>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</si>
  <si>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</si>
  <si>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</si>
  <si>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</si>
  <si>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</si>
  <si>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</si>
  <si>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</si>
  <si>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</si>
  <si>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</si>
  <si>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</si>
  <si>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</si>
  <si>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</si>
  <si>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</si>
  <si>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</si>
  <si>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</si>
  <si>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</si>
  <si>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</si>
  <si>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</si>
  <si>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</si>
  <si>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</si>
  <si>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</si>
  <si>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</si>
  <si>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</si>
  <si>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</si>
  <si>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</si>
  <si>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</si>
  <si>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</si>
  <si>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</si>
  <si>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</si>
  <si>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</si>
  <si>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</si>
  <si>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</si>
  <si>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</si>
  <si>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</si>
  <si>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</si>
  <si>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</si>
  <si>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</si>
  <si>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</si>
  <si>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</si>
  <si>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</si>
  <si>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</si>
  <si>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</si>
  <si>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</si>
  <si>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</si>
  <si>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</si>
  <si>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</si>
  <si>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</si>
  <si>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</si>
  <si>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</si>
  <si>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</si>
  <si>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</si>
  <si>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</si>
  <si>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</si>
  <si>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</si>
  <si>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</si>
  <si>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</si>
  <si>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</si>
  <si>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</si>
  <si>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</si>
  <si>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</si>
  <si>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</si>
  <si>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</si>
  <si>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</si>
  <si>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</si>
  <si>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</si>
  <si>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</si>
  <si>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</si>
  <si>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</si>
  <si>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</si>
  <si>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</si>
  <si>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</si>
  <si>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</si>
  <si>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</si>
  <si>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</si>
  <si>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</si>
  <si>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</si>
  <si>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</si>
  <si>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</si>
  <si>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</si>
  <si>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</si>
  <si>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</si>
  <si>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</si>
  <si>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</si>
  <si>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</si>
  <si>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</si>
  <si>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</si>
  <si>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</si>
  <si>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</si>
  <si>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</si>
  <si>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</si>
  <si>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</si>
  <si>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</si>
  <si>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</si>
  <si>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</si>
  <si>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</si>
  <si>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</si>
  <si>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</si>
  <si>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</si>
  <si>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</si>
  <si>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</si>
  <si>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</si>
  <si>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</si>
  <si>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</si>
  <si>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</si>
  <si>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</si>
  <si>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</si>
  <si>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</si>
  <si>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</si>
  <si>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</si>
  <si>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</si>
  <si>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</si>
  <si>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</si>
  <si>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</si>
  <si>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</si>
  <si>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</si>
  <si>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</si>
  <si>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</si>
  <si>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</si>
  <si>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</si>
  <si>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</si>
  <si>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</si>
  <si>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</si>
  <si>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</si>
  <si>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</si>
  <si>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</si>
  <si>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</si>
  <si>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</si>
  <si>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</si>
  <si>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</si>
  <si>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</si>
  <si>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</si>
  <si>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</si>
  <si>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</si>
  <si>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</si>
  <si>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</si>
  <si>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</si>
  <si>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</si>
  <si>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</si>
  <si>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</si>
  <si>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</si>
  <si>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</si>
  <si>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</si>
  <si>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</si>
  <si>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</si>
  <si>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</si>
  <si>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</si>
  <si>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</si>
  <si>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</si>
  <si>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</si>
  <si>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</si>
  <si>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</si>
  <si>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</si>
  <si>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</si>
  <si>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</si>
  <si>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</si>
  <si>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</si>
  <si>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</si>
  <si>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</si>
  <si>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</si>
  <si>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</si>
  <si>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</si>
  <si>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</si>
  <si>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</si>
  <si>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</si>
  <si>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</si>
  <si>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</si>
  <si>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</si>
  <si>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</si>
  <si>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</si>
  <si>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</si>
  <si>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</si>
  <si>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</si>
  <si>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</si>
  <si>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</si>
  <si>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</si>
  <si>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</si>
  <si>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</si>
  <si>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</si>
  <si>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</si>
  <si>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</si>
  <si>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</si>
  <si>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</si>
  <si>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</si>
  <si>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</si>
  <si>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</si>
  <si>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</si>
  <si>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</si>
  <si>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</si>
  <si>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</si>
  <si>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</si>
  <si>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</si>
  <si>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</si>
  <si>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</si>
  <si>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</si>
  <si>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</si>
  <si>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</si>
  <si>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</si>
  <si>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</si>
  <si>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</si>
  <si>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</si>
  <si>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</si>
  <si>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</si>
  <si>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</si>
  <si>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</si>
  <si>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</si>
  <si>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</si>
  <si>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</si>
  <si>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</si>
  <si>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</si>
  <si>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</si>
  <si>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</si>
  <si>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</si>
  <si>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</si>
  <si>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</si>
  <si>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</si>
  <si>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</si>
  <si>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</si>
  <si>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</si>
  <si>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</si>
  <si>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</si>
  <si>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</si>
  <si>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</si>
  <si>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</si>
  <si>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</si>
  <si>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</si>
  <si>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</si>
  <si>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</si>
  <si>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</si>
  <si>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</si>
  <si>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</si>
  <si>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</si>
  <si>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</si>
  <si>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</si>
  <si>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</si>
  <si>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</si>
  <si>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</si>
  <si>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</si>
  <si>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</si>
  <si>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</si>
  <si>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</si>
  <si>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</si>
  <si>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</si>
  <si>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</si>
  <si>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</si>
  <si>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</si>
  <si>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</si>
  <si>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</si>
  <si>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</si>
  <si>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</si>
  <si>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</si>
  <si>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</si>
  <si>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</si>
  <si>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</si>
  <si>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</si>
  <si>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</si>
  <si>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</si>
  <si>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</si>
  <si>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</si>
  <si>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</si>
  <si>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</si>
  <si>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</si>
  <si>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</si>
  <si>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</si>
  <si>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</si>
  <si>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</si>
  <si>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</si>
  <si>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</si>
  <si>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</si>
  <si>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</si>
  <si>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</si>
  <si>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</si>
  <si>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</si>
  <si>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</si>
  <si>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</si>
  <si>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</si>
  <si>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</si>
  <si>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</si>
  <si>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</si>
  <si>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</si>
  <si>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</si>
  <si>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</si>
  <si>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</si>
  <si>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</si>
  <si>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</si>
  <si>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</si>
  <si>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</si>
  <si>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</si>
  <si>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</si>
  <si>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</si>
  <si>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</si>
  <si>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</si>
  <si>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</si>
  <si>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</si>
  <si>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</si>
  <si>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</si>
  <si>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</si>
  <si>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</si>
  <si>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</si>
  <si>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</si>
  <si>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</si>
  <si>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</si>
  <si>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</si>
  <si>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</si>
  <si>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</si>
  <si>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</si>
  <si>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</si>
  <si>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</si>
  <si>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</si>
  <si>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</si>
  <si>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</si>
  <si>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</si>
  <si>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</si>
  <si>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</si>
  <si>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</si>
  <si>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</si>
  <si>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</si>
  <si>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</si>
  <si>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</si>
  <si>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</si>
  <si>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</si>
  <si>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</si>
  <si>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</si>
  <si>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</si>
  <si>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</si>
  <si>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</si>
  <si>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</si>
  <si>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</si>
  <si>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</si>
  <si>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</si>
  <si>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</si>
  <si>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</si>
  <si>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</si>
  <si>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</si>
  <si>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</si>
  <si>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</si>
  <si>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</si>
  <si>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</si>
  <si>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</si>
  <si>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</si>
  <si>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</si>
  <si>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</si>
  <si>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</si>
  <si>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</si>
  <si>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</si>
  <si>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</si>
  <si>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</si>
  <si>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</si>
  <si>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</si>
  <si>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</si>
  <si>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</si>
  <si>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</si>
  <si>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</si>
  <si>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</si>
  <si>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</si>
  <si>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</si>
  <si>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</si>
  <si>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</si>
  <si>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</si>
  <si>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</si>
  <si>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</si>
  <si>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</si>
  <si>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</si>
  <si>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</si>
  <si>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</si>
  <si>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</si>
  <si>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</si>
  <si>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</si>
  <si>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</si>
  <si>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</si>
  <si>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</si>
  <si>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</si>
  <si>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</si>
  <si>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</si>
  <si>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</si>
  <si>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</si>
  <si>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</si>
  <si>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</si>
  <si>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</si>
  <si>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</si>
  <si>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</si>
  <si>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</si>
  <si>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</si>
  <si>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</si>
  <si>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</si>
  <si>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</si>
  <si>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</si>
  <si>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</si>
  <si>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</si>
  <si>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</si>
  <si>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</si>
  <si>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</si>
  <si>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</si>
  <si>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</si>
  <si>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</si>
  <si>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</si>
  <si>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</si>
  <si>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</si>
  <si>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</si>
  <si>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</si>
  <si>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</si>
  <si>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</si>
  <si>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</si>
  <si>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</si>
  <si>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</si>
  <si>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</si>
  <si>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</si>
  <si>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</si>
  <si>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</si>
  <si>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</si>
  <si>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</si>
  <si>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</si>
  <si>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</si>
  <si>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</si>
  <si>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</si>
  <si>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</si>
  <si>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</si>
  <si>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</si>
  <si>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</si>
  <si>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</si>
  <si>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</si>
  <si>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</si>
  <si>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</si>
  <si>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</si>
  <si>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</si>
  <si>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</si>
  <si>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</si>
  <si>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</si>
  <si>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</si>
  <si>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</si>
  <si>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</si>
  <si>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</si>
  <si>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</si>
  <si>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</si>
  <si>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</si>
  <si>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</si>
  <si>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</si>
  <si>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</si>
  <si>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</si>
  <si>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</si>
  <si>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</si>
  <si>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</si>
  <si>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</si>
  <si>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</si>
  <si>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</si>
  <si>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</si>
  <si>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</si>
  <si>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</si>
  <si>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</si>
  <si>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</si>
  <si>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</si>
  <si>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</si>
  <si>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</si>
  <si>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</si>
  <si>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</si>
  <si>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</si>
  <si>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</si>
  <si>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</si>
  <si>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</si>
  <si>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</si>
  <si>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</si>
  <si>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</si>
  <si>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</si>
  <si>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</si>
  <si>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</si>
  <si>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</si>
  <si>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</si>
  <si>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</si>
  <si>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</si>
  <si>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</si>
  <si>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</si>
  <si>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</si>
  <si>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</si>
  <si>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</si>
  <si>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</si>
  <si>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</si>
  <si>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</si>
  <si>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</si>
  <si>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</si>
  <si>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</si>
  <si>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</si>
  <si>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</si>
  <si>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</si>
  <si>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</si>
  <si>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</si>
  <si>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</si>
  <si>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</si>
  <si>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</si>
  <si>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</si>
  <si>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</si>
  <si>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</si>
  <si>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</si>
  <si>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</si>
  <si>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</si>
  <si>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</si>
  <si>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</si>
  <si>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</si>
  <si>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</si>
  <si>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</si>
  <si>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</si>
  <si>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</si>
  <si>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</si>
  <si>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</si>
  <si>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</si>
  <si>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</si>
  <si>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</si>
  <si>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</si>
  <si>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</si>
  <si>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</si>
  <si>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</si>
  <si>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</si>
  <si>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</si>
  <si>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</si>
  <si>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</si>
  <si>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</si>
  <si>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</si>
  <si>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</si>
  <si>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</si>
  <si>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</si>
  <si>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</si>
  <si>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</si>
  <si>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</si>
  <si>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</si>
  <si>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</si>
  <si>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</si>
  <si>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</si>
  <si>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</si>
  <si>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</si>
  <si>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</si>
  <si>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</si>
  <si>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</si>
  <si>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</si>
  <si>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</si>
  <si>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</si>
  <si>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</si>
  <si>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</si>
  <si>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</si>
  <si>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</si>
  <si>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</si>
  <si>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</si>
  <si>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</si>
  <si>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</si>
  <si>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</si>
  <si>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</si>
  <si>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</si>
  <si>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</si>
  <si>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</si>
  <si>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</si>
  <si>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</si>
  <si>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</si>
  <si>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</si>
  <si>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</si>
  <si>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</si>
  <si>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</si>
  <si>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</si>
  <si>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</si>
  <si>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</si>
  <si>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</si>
  <si>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</si>
  <si>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</si>
  <si>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</si>
  <si>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</si>
  <si>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</si>
  <si>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</si>
  <si>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</si>
  <si>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</si>
  <si>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</si>
  <si>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</si>
  <si>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</si>
  <si>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</si>
  <si>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</si>
  <si>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</si>
  <si>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</si>
  <si>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</si>
  <si>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</si>
  <si>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</si>
  <si>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</si>
  <si>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</si>
  <si>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</si>
  <si>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</si>
  <si>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</si>
  <si>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</si>
  <si>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</si>
  <si>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</si>
  <si>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</si>
  <si>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</si>
  <si>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</si>
  <si>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</si>
  <si>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</si>
  <si>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</si>
  <si>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</si>
  <si>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</si>
  <si>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</si>
  <si>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</si>
  <si>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</si>
  <si>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</si>
  <si>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</si>
  <si>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</si>
  <si>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</si>
  <si>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</si>
  <si>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</si>
  <si>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</si>
  <si>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</si>
  <si>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</si>
  <si>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</si>
  <si>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</si>
  <si>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</si>
  <si>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</si>
  <si>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</si>
  <si>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</si>
  <si>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</si>
  <si>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</si>
  <si>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</si>
  <si>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</si>
  <si>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</si>
  <si>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</si>
  <si>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</si>
  <si>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</si>
  <si>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</si>
  <si>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</si>
  <si>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</si>
  <si>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</si>
  <si>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</si>
  <si>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</si>
  <si>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</si>
  <si>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</si>
  <si>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</si>
  <si>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</si>
  <si>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</si>
  <si>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</si>
  <si>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</si>
  <si>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</si>
  <si>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</si>
  <si>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</si>
  <si>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</si>
  <si>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</si>
  <si>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</si>
  <si>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</si>
  <si>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</si>
  <si>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</si>
  <si>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</si>
  <si>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</si>
  <si>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</si>
  <si>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</si>
  <si>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</si>
  <si>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</si>
  <si>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</si>
  <si>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</si>
  <si>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</si>
  <si>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</si>
  <si>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</si>
  <si>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</si>
  <si>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</si>
  <si>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</si>
  <si>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</si>
  <si>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</si>
  <si>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</si>
  <si>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</si>
  <si>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</si>
  <si>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</si>
  <si>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</si>
  <si>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</si>
  <si>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</si>
  <si>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</si>
  <si>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</si>
  <si>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</si>
  <si>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</si>
  <si>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</si>
  <si>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</si>
  <si>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</si>
  <si>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</si>
  <si>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</si>
  <si>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</si>
  <si>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</si>
  <si>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</si>
  <si>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</si>
  <si>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</si>
  <si>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</si>
  <si>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</si>
  <si>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</si>
  <si>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</si>
  <si>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</si>
  <si>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</si>
  <si>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</si>
  <si>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</si>
  <si>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</si>
  <si>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</si>
  <si>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</si>
  <si>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</si>
  <si>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</si>
  <si>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</si>
  <si>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</si>
  <si>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</si>
  <si>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</si>
  <si>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</si>
  <si>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</si>
  <si>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</si>
  <si>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</si>
  <si>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</si>
  <si>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</si>
  <si>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</si>
  <si>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</si>
  <si>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</si>
  <si>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</si>
  <si>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</si>
  <si>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</si>
  <si>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</si>
  <si>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</si>
  <si>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</si>
  <si>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</si>
  <si>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</si>
  <si>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</si>
  <si>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</si>
  <si>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</si>
  <si>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</si>
  <si>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</si>
  <si>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</si>
  <si>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</si>
  <si>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</si>
  <si>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</si>
  <si>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</si>
  <si>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</si>
  <si>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</si>
  <si>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</si>
  <si>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</si>
  <si>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</si>
  <si>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</si>
  <si>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</si>
  <si>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</si>
  <si>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</si>
  <si>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</si>
  <si>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</si>
  <si>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</si>
  <si>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</si>
  <si>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</si>
  <si>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</si>
  <si>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</si>
  <si>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</si>
  <si>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</si>
  <si>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</si>
  <si>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</si>
  <si>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</si>
  <si>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</si>
  <si>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</si>
  <si>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</si>
  <si>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</si>
  <si>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</si>
  <si>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</si>
  <si>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</si>
  <si>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</si>
  <si>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</si>
  <si>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</si>
  <si>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</si>
  <si>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</si>
  <si>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</si>
  <si>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</si>
  <si>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</si>
  <si>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</si>
  <si>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</si>
  <si>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</si>
  <si>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</si>
  <si>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</si>
  <si>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</si>
  <si>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</si>
  <si>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</si>
  <si>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</si>
  <si>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</si>
  <si>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</si>
  <si>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</si>
  <si>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</si>
  <si>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</si>
  <si>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</si>
  <si>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</si>
  <si>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</si>
  <si>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</si>
  <si>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</si>
  <si>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</si>
  <si>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</si>
  <si>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</si>
  <si>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</si>
  <si>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</si>
  <si>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</si>
  <si>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</si>
  <si>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</si>
  <si>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</si>
  <si>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</si>
  <si>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</si>
  <si>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</si>
  <si>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</si>
  <si>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</si>
  <si>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</si>
  <si>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</si>
  <si>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</si>
  <si>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</si>
  <si>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</si>
  <si>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</si>
  <si>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</si>
  <si>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</si>
  <si>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</si>
  <si>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</si>
  <si>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</si>
  <si>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</si>
  <si>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</si>
  <si>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</si>
  <si>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</si>
  <si>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</si>
  <si>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</si>
  <si>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</si>
  <si>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</si>
  <si>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</si>
  <si>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</si>
  <si>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</si>
  <si>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</si>
  <si>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</si>
  <si>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</si>
  <si>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</si>
  <si>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</si>
  <si>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</si>
  <si>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</si>
  <si>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</si>
  <si>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</si>
  <si>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</si>
  <si>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</si>
  <si>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</si>
  <si>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</si>
  <si>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</si>
  <si>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</si>
  <si>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</si>
  <si>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</si>
  <si>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</si>
  <si>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</si>
  <si>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</si>
  <si>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</si>
  <si>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</si>
  <si>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</si>
  <si>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</si>
  <si>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</si>
  <si>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</si>
  <si>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</si>
  <si>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</si>
  <si>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</si>
  <si>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</si>
  <si>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</si>
  <si>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</si>
  <si>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</si>
  <si>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</si>
  <si>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</si>
  <si>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</si>
  <si>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</si>
  <si>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</si>
  <si>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</si>
  <si>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</si>
  <si>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</si>
  <si>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</si>
  <si>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</si>
  <si>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</si>
  <si>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</si>
  <si>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</si>
  <si>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</si>
  <si>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</si>
  <si>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</si>
  <si>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</si>
  <si>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</si>
  <si>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</si>
  <si>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</si>
  <si>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</si>
  <si>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</si>
  <si>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</si>
  <si>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</si>
  <si>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</si>
  <si>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</si>
  <si>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</si>
  <si>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</si>
  <si>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</si>
  <si>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</si>
  <si>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</si>
  <si>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</si>
  <si>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</si>
  <si>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</si>
  <si>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</si>
  <si>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</si>
  <si>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</si>
  <si>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</si>
  <si>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</si>
  <si>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</si>
  <si>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</si>
  <si>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</si>
  <si>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</si>
  <si>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</si>
  <si>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</si>
  <si>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</si>
  <si>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</si>
  <si>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</si>
  <si>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</si>
  <si>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</si>
  <si>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</si>
  <si>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</si>
  <si>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</si>
  <si>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</si>
  <si>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</si>
  <si>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</si>
  <si>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</si>
  <si>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</si>
  <si>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</si>
  <si>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</si>
  <si>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</si>
  <si>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</si>
  <si>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</si>
  <si>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</si>
  <si>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</si>
  <si>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</si>
  <si>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</si>
  <si>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</si>
  <si>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</si>
  <si>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</si>
  <si>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</si>
  <si>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</si>
  <si>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</si>
  <si>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</si>
  <si>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</si>
  <si>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</si>
  <si>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</si>
  <si>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</si>
  <si>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</si>
  <si>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</si>
  <si>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</si>
  <si>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</si>
  <si>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</si>
  <si>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</si>
  <si>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</si>
  <si>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</si>
  <si>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</si>
  <si>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</si>
  <si>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</si>
  <si>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</si>
  <si>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</si>
  <si>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</si>
  <si>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</si>
  <si>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</si>
  <si>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</si>
  <si>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</si>
  <si>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</si>
  <si>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</si>
  <si>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</si>
  <si>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</si>
  <si>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</si>
  <si>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</si>
  <si>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</si>
  <si>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</si>
  <si>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</si>
  <si>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</si>
  <si>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</si>
  <si>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</si>
  <si>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</si>
  <si>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</si>
  <si>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</si>
  <si>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</si>
  <si>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</si>
  <si>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</si>
  <si>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</si>
  <si>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</si>
  <si>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</si>
  <si>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</si>
  <si>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</si>
  <si>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</si>
  <si>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</si>
  <si>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</si>
  <si>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</si>
  <si>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</si>
  <si>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</si>
  <si>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</si>
  <si>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</si>
  <si>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</si>
  <si>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</si>
  <si>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</si>
  <si>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</si>
  <si>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</si>
  <si>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</si>
  <si>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</si>
  <si>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</si>
  <si>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</si>
  <si>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</si>
  <si>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</si>
  <si>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</si>
  <si>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</si>
  <si>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</si>
  <si>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</si>
  <si>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</si>
  <si>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</si>
  <si>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</si>
  <si>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</si>
  <si>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</si>
  <si>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</si>
  <si>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</si>
  <si>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</si>
  <si>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</si>
  <si>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</si>
  <si>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</si>
  <si>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</si>
  <si>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</si>
  <si>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</si>
  <si>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</si>
  <si>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</si>
  <si>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</si>
  <si>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</si>
  <si>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</si>
  <si>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</si>
  <si>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</si>
  <si>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</si>
  <si>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</si>
  <si>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</si>
  <si>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</si>
  <si>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</si>
  <si>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</si>
  <si>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</si>
  <si>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</si>
  <si>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</si>
  <si>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</si>
  <si>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</si>
  <si>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</si>
  <si>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</si>
  <si>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</si>
  <si>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</si>
  <si>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</si>
  <si>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</si>
  <si>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</si>
  <si>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</si>
  <si>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</si>
  <si>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</si>
  <si>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</si>
  <si>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</si>
  <si>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</si>
  <si>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</si>
  <si>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</si>
  <si>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</si>
  <si>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</si>
  <si>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</si>
  <si>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</si>
  <si>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</si>
  <si>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</si>
  <si>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</si>
  <si>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</si>
  <si>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</si>
  <si>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</si>
  <si>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</si>
  <si>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</si>
  <si>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</si>
  <si>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</si>
  <si>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</si>
  <si>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</si>
  <si>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</si>
  <si>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</si>
  <si>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</si>
  <si>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</si>
  <si>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</si>
  <si>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</si>
  <si>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</si>
  <si>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</si>
  <si>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</si>
  <si>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</si>
  <si>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</si>
  <si>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</si>
  <si>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</si>
  <si>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</si>
  <si>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</si>
  <si>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</si>
  <si>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</si>
  <si>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</si>
  <si>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</si>
  <si>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</si>
  <si>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</si>
  <si>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</si>
  <si>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</si>
  <si>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</si>
  <si>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</si>
  <si>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</si>
  <si>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</si>
  <si>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</si>
  <si>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</si>
  <si>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</si>
  <si>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</si>
  <si>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</si>
  <si>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</si>
  <si>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</si>
  <si>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</si>
  <si>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</si>
  <si>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</si>
  <si>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</si>
  <si>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</si>
  <si>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</si>
  <si>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</si>
  <si>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</si>
  <si>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</si>
  <si>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</si>
  <si>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</si>
  <si>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</si>
  <si>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</si>
  <si>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</si>
  <si>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</si>
  <si>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</si>
  <si>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</si>
  <si>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</si>
  <si>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</si>
  <si>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</si>
  <si>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</si>
  <si>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</si>
  <si>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</si>
  <si>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</si>
  <si>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</si>
  <si>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</si>
  <si>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</si>
  <si>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</si>
  <si>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</si>
  <si>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</si>
  <si>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</si>
  <si>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</si>
  <si>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</si>
  <si>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</si>
  <si>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</si>
  <si>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</si>
  <si>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</si>
  <si>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</si>
  <si>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</si>
  <si>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</si>
  <si>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</si>
  <si>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</si>
  <si>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</si>
  <si>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</si>
  <si>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</si>
  <si>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</si>
  <si>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</si>
  <si>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</si>
  <si>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</si>
  <si>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</si>
  <si>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</si>
  <si>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</si>
  <si>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</si>
  <si>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</si>
  <si>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</si>
  <si>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</si>
  <si>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</si>
  <si>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</si>
  <si>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</si>
  <si>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</si>
  <si>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</si>
  <si>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</si>
  <si>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</si>
  <si>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</si>
  <si>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</si>
  <si>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</si>
  <si>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</si>
  <si>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</si>
  <si>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</si>
  <si>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</si>
  <si>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</si>
  <si>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</si>
  <si>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</si>
  <si>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</si>
  <si>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</si>
  <si>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</si>
  <si>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</si>
  <si>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</si>
  <si>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</si>
  <si>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</si>
  <si>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</si>
  <si>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</si>
  <si>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</si>
  <si>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</si>
  <si>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</si>
  <si>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</si>
  <si>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</si>
  <si>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</si>
  <si>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</si>
  <si>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</si>
  <si>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</si>
  <si>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</si>
  <si>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</si>
  <si>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</si>
  <si>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</si>
  <si>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</si>
  <si>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</si>
  <si>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</si>
  <si>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</si>
  <si>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</si>
  <si>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</si>
  <si>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</si>
  <si>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</si>
  <si>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</si>
  <si>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</si>
  <si>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</si>
  <si>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</si>
  <si>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</si>
  <si>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</si>
  <si>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</si>
  <si>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</si>
  <si>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</si>
  <si>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</si>
  <si>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</si>
  <si>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</si>
  <si>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</si>
  <si>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</si>
  <si>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</si>
  <si>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</si>
  <si>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</si>
  <si>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</si>
  <si>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</si>
  <si>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</si>
  <si>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</si>
  <si>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</si>
  <si>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</si>
  <si>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</si>
  <si>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</si>
  <si>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</si>
  <si>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</si>
  <si>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</si>
  <si>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</si>
  <si>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</si>
  <si>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</si>
  <si>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</si>
  <si>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</si>
  <si>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</si>
  <si>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</si>
  <si>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</si>
  <si>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</si>
  <si>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</si>
  <si>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</si>
  <si>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</si>
  <si>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</si>
  <si>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</si>
  <si>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</si>
  <si>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</si>
  <si>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</si>
  <si>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</si>
  <si>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</si>
  <si>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</si>
  <si>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</si>
  <si>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</si>
  <si>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</si>
  <si>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</si>
  <si>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</si>
  <si>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</si>
  <si>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</si>
  <si>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</si>
  <si>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</si>
  <si>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</si>
  <si>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</si>
  <si>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</si>
  <si>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</si>
  <si>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</si>
  <si>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</si>
  <si>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</si>
  <si>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</si>
  <si>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</si>
  <si>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</si>
  <si>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</si>
  <si>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</si>
  <si>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</si>
  <si>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</si>
  <si>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</si>
  <si>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</si>
  <si>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</si>
  <si>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</si>
  <si>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</si>
  <si>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</si>
  <si>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</si>
  <si>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</si>
  <si>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</si>
  <si>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</si>
  <si>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</si>
  <si>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</si>
  <si>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</si>
  <si>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</si>
  <si>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</si>
  <si>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</si>
  <si>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</si>
  <si>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</si>
  <si>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</si>
  <si>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</si>
  <si>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</si>
  <si>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</si>
  <si>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</si>
  <si>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</si>
  <si>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</si>
  <si>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</si>
  <si>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</si>
  <si>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</si>
  <si>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</si>
  <si>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</si>
  <si>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</si>
  <si>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</si>
  <si>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</si>
  <si>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</si>
  <si>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</si>
  <si>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</si>
  <si>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</si>
  <si>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</si>
  <si>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</si>
  <si>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</si>
  <si>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</si>
  <si>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</si>
  <si>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</si>
  <si>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</si>
  <si>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</si>
  <si>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</si>
  <si>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</si>
  <si>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</si>
  <si>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</si>
  <si>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</si>
  <si>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</si>
  <si>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</si>
  <si>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</si>
  <si>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</si>
  <si>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</si>
  <si>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</si>
  <si>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</si>
  <si>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</si>
  <si>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</si>
  <si>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</si>
  <si>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</si>
  <si>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</si>
  <si>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</si>
  <si>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</si>
  <si>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</si>
  <si>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</si>
  <si>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</si>
  <si>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</si>
  <si>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</si>
  <si>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</si>
  <si>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</si>
  <si>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</si>
  <si>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</si>
  <si>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</si>
  <si>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</si>
  <si>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</si>
  <si>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</si>
  <si>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</si>
  <si>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</si>
  <si>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</si>
  <si>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</si>
  <si>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</si>
  <si>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</si>
  <si>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</si>
  <si>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</si>
  <si>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</si>
  <si>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</si>
  <si>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</si>
  <si>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</si>
  <si>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</si>
  <si>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</si>
  <si>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</si>
  <si>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</si>
  <si>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</si>
  <si>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</si>
  <si>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</si>
  <si>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</si>
  <si>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</si>
  <si>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</si>
  <si>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</si>
  <si>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</si>
  <si>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</si>
  <si>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</si>
  <si>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</si>
  <si>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</si>
  <si>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</si>
  <si>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</si>
  <si>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</si>
  <si>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</si>
  <si>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</si>
  <si>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</si>
  <si>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</si>
  <si>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</si>
  <si>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</si>
  <si>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</si>
  <si>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</si>
  <si>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</si>
  <si>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</si>
  <si>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</si>
  <si>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</si>
  <si>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</si>
  <si>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</si>
  <si>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</si>
  <si>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</si>
  <si>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</si>
  <si>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</si>
  <si>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</si>
  <si>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</si>
  <si>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</si>
  <si>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</si>
  <si>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</si>
  <si>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</si>
  <si>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</si>
  <si>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</si>
  <si>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</si>
  <si>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</si>
  <si>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</si>
  <si>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</si>
  <si>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</si>
  <si>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</si>
  <si>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</si>
  <si>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</si>
  <si>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</si>
  <si>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</si>
  <si>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</si>
  <si>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</si>
  <si>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</si>
  <si>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</si>
  <si>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</si>
  <si>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</si>
  <si>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</si>
  <si>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</si>
  <si>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</si>
  <si>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</si>
  <si>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</si>
  <si>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</si>
  <si>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</si>
  <si>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</si>
  <si>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</si>
  <si>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</si>
  <si>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</si>
  <si>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</si>
  <si>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</si>
  <si>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</si>
  <si>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</si>
  <si>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</si>
  <si>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</si>
  <si>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</si>
  <si>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</si>
  <si>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</si>
  <si>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</si>
  <si>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</si>
  <si>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</si>
  <si>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</si>
  <si>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</si>
  <si>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</si>
  <si>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</si>
  <si>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</si>
  <si>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</si>
  <si>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</si>
  <si>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</si>
  <si>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</si>
  <si>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</si>
  <si>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</si>
  <si>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</si>
  <si>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</si>
  <si>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</si>
  <si>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</si>
  <si>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</si>
  <si>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</si>
  <si>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</si>
  <si>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</si>
  <si>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</si>
  <si>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</si>
  <si>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</si>
  <si>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</si>
  <si>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</si>
  <si>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</si>
  <si>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</si>
  <si>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</si>
  <si>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</si>
  <si>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</si>
  <si>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</si>
  <si>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</si>
  <si>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</si>
  <si>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</si>
  <si>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</si>
  <si>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</si>
  <si>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</si>
  <si>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</si>
  <si>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</si>
  <si>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</si>
  <si>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</si>
  <si>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</si>
  <si>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</si>
  <si>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</si>
  <si>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</si>
  <si>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</si>
  <si>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</si>
  <si>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</si>
  <si>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</si>
  <si>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</si>
  <si>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</si>
  <si>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</si>
  <si>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</si>
  <si>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</si>
  <si>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</si>
  <si>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</si>
  <si>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</si>
  <si>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</si>
  <si>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</si>
  <si>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</si>
  <si>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</si>
  <si>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</si>
  <si>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</si>
  <si>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</si>
  <si>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</si>
  <si>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</si>
  <si>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</si>
  <si>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</si>
  <si>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</si>
  <si>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</si>
  <si>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</si>
  <si>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</si>
  <si>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</si>
  <si>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</si>
  <si>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</si>
  <si>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</si>
  <si>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</si>
  <si>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</si>
  <si>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</si>
  <si>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</si>
  <si>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</si>
  <si>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</si>
  <si>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</si>
  <si>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</si>
  <si>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</si>
  <si>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</si>
  <si>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</si>
  <si>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</si>
  <si>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</si>
  <si>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</si>
  <si>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</si>
  <si>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</si>
  <si>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</si>
  <si>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</si>
  <si>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</si>
  <si>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</si>
  <si>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</si>
  <si>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</si>
  <si>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</si>
  <si>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</si>
  <si>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</si>
  <si>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</si>
  <si>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</si>
  <si>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</si>
  <si>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</si>
  <si>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</si>
  <si>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</si>
  <si>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</si>
  <si>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</si>
  <si>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</si>
  <si>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</si>
  <si>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</si>
  <si>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</si>
  <si>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</si>
  <si>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</si>
  <si>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</si>
  <si>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</si>
  <si>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</si>
  <si>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</si>
  <si>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</si>
  <si>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</si>
  <si>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</si>
  <si>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</si>
  <si>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</si>
  <si>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</si>
  <si>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</si>
  <si>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</si>
  <si>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</si>
  <si>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</si>
  <si>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</si>
  <si>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</si>
  <si>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</si>
  <si>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</si>
  <si>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</si>
  <si>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</si>
  <si>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</si>
  <si>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</si>
  <si>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</si>
  <si>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</si>
  <si>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</si>
  <si>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</si>
  <si>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</si>
  <si>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</si>
  <si>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</si>
  <si>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</si>
  <si>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</si>
  <si>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</si>
  <si>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</si>
  <si>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</si>
  <si>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</si>
  <si>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</si>
  <si>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</si>
  <si>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</si>
  <si>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</si>
  <si>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</si>
  <si>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</si>
  <si>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</si>
  <si>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</si>
  <si>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</si>
  <si>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</si>
  <si>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</si>
  <si>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</si>
  <si>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</si>
  <si>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</si>
  <si>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</si>
  <si>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</si>
  <si>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</si>
  <si>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</si>
  <si>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</si>
  <si>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</si>
  <si>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</si>
  <si>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</si>
  <si>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</si>
  <si>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</si>
  <si>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</si>
  <si>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</si>
  <si>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</si>
  <si>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</si>
  <si>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</si>
  <si>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</si>
  <si>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</si>
  <si>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</si>
  <si>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</si>
  <si>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</si>
  <si>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</si>
  <si>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</si>
  <si>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</si>
  <si>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</si>
  <si>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</si>
  <si>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</si>
  <si>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</si>
  <si>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</si>
  <si>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</si>
  <si>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</si>
  <si>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</si>
  <si>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</si>
  <si>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</si>
  <si>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</si>
  <si>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</si>
  <si>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</si>
  <si>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</si>
  <si>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</si>
  <si>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</si>
  <si>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</si>
  <si>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</si>
  <si>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</si>
  <si>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</si>
  <si>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</si>
  <si>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</si>
  <si>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</si>
  <si>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</si>
  <si>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</si>
  <si>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</si>
  <si>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</si>
  <si>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</si>
  <si>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</si>
  <si>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</si>
  <si>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</si>
  <si>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</si>
  <si>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</si>
  <si>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</si>
  <si>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</si>
  <si>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</si>
  <si>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</si>
  <si>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</si>
  <si>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</si>
  <si>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</si>
  <si>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</si>
  <si>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</si>
  <si>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</si>
  <si>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</si>
  <si>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</si>
  <si>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</si>
  <si>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</si>
  <si>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</si>
  <si>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</si>
  <si>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</si>
  <si>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</si>
  <si>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</si>
  <si>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</si>
  <si>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</si>
  <si>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</si>
  <si>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</si>
  <si>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</si>
  <si>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</si>
  <si>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</si>
  <si>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</si>
  <si>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</si>
  <si>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</si>
  <si>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</si>
  <si>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</si>
  <si>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</si>
  <si>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</si>
  <si>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</si>
  <si>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</si>
  <si>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</si>
  <si>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</si>
  <si>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</si>
  <si>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</si>
  <si>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</si>
  <si>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</si>
  <si>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</si>
  <si>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</si>
  <si>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</si>
  <si>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</si>
  <si>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</si>
  <si>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</si>
  <si>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</si>
  <si>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</si>
  <si>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</si>
  <si>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</si>
  <si>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</si>
  <si>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</si>
  <si>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</si>
  <si>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</si>
  <si>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</si>
  <si>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</si>
  <si>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</si>
  <si>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</si>
  <si>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</si>
  <si>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</si>
  <si>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</si>
  <si>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</si>
  <si>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</si>
  <si>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</si>
  <si>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</si>
  <si>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</si>
  <si>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</si>
  <si>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</si>
  <si>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</si>
  <si>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</si>
  <si>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</si>
  <si>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</si>
  <si>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</si>
  <si>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</si>
  <si>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</si>
  <si>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</si>
  <si>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</si>
  <si>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</si>
  <si>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</si>
  <si>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</si>
  <si>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</si>
  <si>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</si>
  <si>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</si>
  <si>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</si>
  <si>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</si>
  <si>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</si>
  <si>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</si>
  <si>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</si>
  <si>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</si>
  <si>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</si>
  <si>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</si>
  <si>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</si>
  <si>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</si>
  <si>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</si>
  <si>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</si>
  <si>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</si>
  <si>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</si>
  <si>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</si>
  <si>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</si>
  <si>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</si>
  <si>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</si>
  <si>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</si>
  <si>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</si>
  <si>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</si>
  <si>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</si>
  <si>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</si>
  <si>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</si>
  <si>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</si>
  <si>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</si>
  <si>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</si>
  <si>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</si>
  <si>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</si>
  <si>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</si>
  <si>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</si>
  <si>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</si>
  <si>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</si>
  <si>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</si>
  <si>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</si>
  <si>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</si>
  <si>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</si>
  <si>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</si>
  <si>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</si>
  <si>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</si>
  <si>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</si>
  <si>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</si>
  <si>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</si>
  <si>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</si>
  <si>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</si>
  <si>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</si>
  <si>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</si>
  <si>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</si>
  <si>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</si>
  <si>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</si>
  <si>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</si>
  <si>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</si>
  <si>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</si>
  <si>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</si>
  <si>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</si>
  <si>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</si>
  <si>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</si>
  <si>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</si>
  <si>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</si>
  <si>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</si>
  <si>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</si>
  <si>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</si>
  <si>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</si>
  <si>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</si>
  <si>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</si>
  <si>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</si>
  <si>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</si>
  <si>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</si>
  <si>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</si>
  <si>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</si>
  <si>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</si>
  <si>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</si>
  <si>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</si>
  <si>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</si>
  <si>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</si>
  <si>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</si>
  <si>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</si>
  <si>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</si>
  <si>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</si>
  <si>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</si>
  <si>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</si>
  <si>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</si>
  <si>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</si>
  <si>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</si>
  <si>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</si>
  <si>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</si>
  <si>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</si>
  <si>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</si>
  <si>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</si>
  <si>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</si>
  <si>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</si>
  <si>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</si>
  <si>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</si>
  <si>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</si>
  <si>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</si>
  <si>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</si>
  <si>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</si>
  <si>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</si>
  <si>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</si>
  <si>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</si>
  <si>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</si>
  <si>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</si>
  <si>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</si>
  <si>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</si>
  <si>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</si>
  <si>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</si>
  <si>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</si>
  <si>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</si>
  <si>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</si>
  <si>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</si>
  <si>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</si>
  <si>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</si>
  <si>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</si>
  <si>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</si>
  <si>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</si>
  <si>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</si>
  <si>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</si>
  <si>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</si>
  <si>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</si>
  <si>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</si>
  <si>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</si>
  <si>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</si>
  <si>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</si>
  <si>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</si>
  <si>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</si>
  <si>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</si>
  <si>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</si>
  <si>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</si>
  <si>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</si>
  <si>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</si>
  <si>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</si>
  <si>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</si>
  <si>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</si>
  <si>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</si>
  <si>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</si>
  <si>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</si>
  <si>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</si>
  <si>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</si>
  <si>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</si>
  <si>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</si>
  <si>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</si>
  <si>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</si>
  <si>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</si>
  <si>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</si>
  <si>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</si>
  <si>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</si>
  <si>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</si>
  <si>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</si>
  <si>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</si>
  <si>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</si>
  <si>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</si>
  <si>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</si>
  <si>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</si>
  <si>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</si>
  <si>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</si>
  <si>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</si>
  <si>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</si>
  <si>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</si>
  <si>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</si>
  <si>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</si>
  <si>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</si>
  <si>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</si>
  <si>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</si>
  <si>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</si>
  <si>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</si>
  <si>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</si>
  <si>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</si>
  <si>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</si>
  <si>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</si>
  <si>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</si>
  <si>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</si>
  <si>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</si>
  <si>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</si>
  <si>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</si>
  <si>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</si>
  <si>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</si>
  <si>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</si>
  <si>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</si>
  <si>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</si>
  <si>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</si>
  <si>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</si>
  <si>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</si>
  <si>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</si>
  <si>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</si>
  <si>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</si>
  <si>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</si>
  <si>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</si>
  <si>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</si>
  <si>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</si>
  <si>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</si>
  <si>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</si>
  <si>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</si>
  <si>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</si>
  <si>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</si>
  <si>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</si>
  <si>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</si>
  <si>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</si>
  <si>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</si>
  <si>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</si>
  <si>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</si>
  <si>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</si>
  <si>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</si>
  <si>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</si>
  <si>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</si>
  <si>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</si>
  <si>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</si>
  <si>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</si>
  <si>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</si>
  <si>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</si>
  <si>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</si>
  <si>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</si>
  <si>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</si>
  <si>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</si>
  <si>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</si>
  <si>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</si>
  <si>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</si>
  <si>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</si>
  <si>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</si>
  <si>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</si>
  <si>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</si>
  <si>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</si>
  <si>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</si>
  <si>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</si>
  <si>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</si>
  <si>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</si>
  <si>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</si>
  <si>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</si>
  <si>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</si>
  <si>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</si>
  <si>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</si>
  <si>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</si>
  <si>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</si>
  <si>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</si>
  <si>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</si>
  <si>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</si>
  <si>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</si>
  <si>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</si>
  <si>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</si>
  <si>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</si>
  <si>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</si>
  <si>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</si>
  <si>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</si>
  <si>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</si>
  <si>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</si>
  <si>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</si>
  <si>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</si>
  <si>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</si>
  <si>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</si>
  <si>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</si>
  <si>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</si>
  <si>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</si>
  <si>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</si>
  <si>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</si>
  <si>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</si>
  <si>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</si>
  <si>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</si>
  <si>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</si>
  <si>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</si>
  <si>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</si>
  <si>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</si>
  <si>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</si>
  <si>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</si>
  <si>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</si>
  <si>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</si>
  <si>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</si>
  <si>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</si>
  <si>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</si>
  <si>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</si>
  <si>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</si>
  <si>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</si>
  <si>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</si>
  <si>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</si>
  <si>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</si>
  <si>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</si>
  <si>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</si>
  <si>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</si>
  <si>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</si>
  <si>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</si>
  <si>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</si>
  <si>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</si>
  <si>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</si>
  <si>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</si>
  <si>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</si>
  <si>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</si>
  <si>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</si>
  <si>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</si>
  <si>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</si>
  <si>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</si>
  <si>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</si>
  <si>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</si>
  <si>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</si>
  <si>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</si>
  <si>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</si>
  <si>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</si>
  <si>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</si>
  <si>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</si>
  <si>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</si>
  <si>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</si>
  <si>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</si>
  <si>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</si>
  <si>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</si>
  <si>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</si>
  <si>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</si>
  <si>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</si>
  <si>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</si>
  <si>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</si>
  <si>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</si>
  <si>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</si>
  <si>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</si>
  <si>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</si>
  <si>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</si>
  <si>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</si>
  <si>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</si>
  <si>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</si>
  <si>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</si>
  <si>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</si>
  <si>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</si>
  <si>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</si>
  <si>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</si>
  <si>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</si>
  <si>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</si>
  <si>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</si>
  <si>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</si>
  <si>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</si>
  <si>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</si>
  <si>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</si>
  <si>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</si>
  <si>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</si>
  <si>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</si>
  <si>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</si>
  <si>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</si>
  <si>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</si>
  <si>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</si>
  <si>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</si>
  <si>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</si>
  <si>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</si>
  <si>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</si>
  <si>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</si>
  <si>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</si>
  <si>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</si>
  <si>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</si>
  <si>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</si>
  <si>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</si>
  <si>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</si>
  <si>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</si>
  <si>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</si>
  <si>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</si>
  <si>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</si>
  <si>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</si>
  <si>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</si>
  <si>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</si>
  <si>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</si>
  <si>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</si>
  <si>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</si>
  <si>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</si>
  <si>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</si>
  <si>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</si>
  <si>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</si>
  <si>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</si>
  <si>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</si>
  <si>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</si>
  <si>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</si>
  <si>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</si>
  <si>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</si>
  <si>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</si>
  <si>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</si>
  <si>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</si>
  <si>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</si>
  <si>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</si>
  <si>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</si>
  <si>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</si>
  <si>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</si>
  <si>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</si>
  <si>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</si>
  <si>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</si>
  <si>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</si>
  <si>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</si>
  <si>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</si>
  <si>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</si>
  <si>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</si>
  <si>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</si>
  <si>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</si>
  <si>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</si>
  <si>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</si>
  <si>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</si>
  <si>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</si>
  <si>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</si>
  <si>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</si>
  <si>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</si>
  <si>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</si>
  <si>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</si>
  <si>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</si>
  <si>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</si>
  <si>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</si>
  <si>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</si>
  <si>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</si>
  <si>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</si>
  <si>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</si>
  <si>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</si>
  <si>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</si>
  <si>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</si>
  <si>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</si>
  <si>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</si>
  <si>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</si>
  <si>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</si>
  <si>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</si>
  <si>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</si>
  <si>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</si>
  <si>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</si>
  <si>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</si>
  <si>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</si>
  <si>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</si>
  <si>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</si>
  <si>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</si>
  <si>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</si>
  <si>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</si>
  <si>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</si>
  <si>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</si>
  <si>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</si>
  <si>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</si>
  <si>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</si>
  <si>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</si>
  <si>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</si>
  <si>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</si>
  <si>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</si>
  <si>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</si>
  <si>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</si>
  <si>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</si>
  <si>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</si>
  <si>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</si>
  <si>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</si>
  <si>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</si>
  <si>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</si>
  <si>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</si>
  <si>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</si>
  <si>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</si>
  <si>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</si>
  <si>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</si>
  <si>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</si>
  <si>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</si>
  <si>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</si>
  <si>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</si>
  <si>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</si>
  <si>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</si>
  <si>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</si>
  <si>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</si>
  <si>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</si>
  <si>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</si>
  <si>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</si>
  <si>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</si>
  <si>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</si>
  <si>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</si>
  <si>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</si>
  <si>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</si>
  <si>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</si>
  <si>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</si>
  <si>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</si>
  <si>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</si>
  <si>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</si>
  <si>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</si>
  <si>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</si>
  <si>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</si>
  <si>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</si>
  <si>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</si>
  <si>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</si>
  <si>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</si>
  <si>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</si>
  <si>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</si>
  <si>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</si>
  <si>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</si>
  <si>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</si>
  <si>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</si>
  <si>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</si>
  <si>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</si>
  <si>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</si>
  <si>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</si>
  <si>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</si>
  <si>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</si>
  <si>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</si>
  <si>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</si>
  <si>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</si>
  <si>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</si>
  <si>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</si>
  <si>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</si>
  <si>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</si>
  <si>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</si>
  <si>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</si>
  <si>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</si>
  <si>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</si>
  <si>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</si>
  <si>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</si>
  <si>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</si>
  <si>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</si>
  <si>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</si>
  <si>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</si>
  <si>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</si>
  <si>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</si>
  <si>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</si>
  <si>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</si>
  <si>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</si>
  <si>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</si>
  <si>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</si>
  <si>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</si>
  <si>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</si>
  <si>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</si>
  <si>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</si>
  <si>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</si>
  <si>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</si>
  <si>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</si>
  <si>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</si>
  <si>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</si>
  <si>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</si>
  <si>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</si>
  <si>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</si>
  <si>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</si>
  <si>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</si>
  <si>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</si>
  <si>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</si>
  <si>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</si>
  <si>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</si>
  <si>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</si>
  <si>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</si>
  <si>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</si>
  <si>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</si>
  <si>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</si>
  <si>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</si>
  <si>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</si>
  <si>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</si>
  <si>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</si>
  <si>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</si>
  <si>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</si>
  <si>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</si>
  <si>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</si>
  <si>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</si>
  <si>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</si>
  <si>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</si>
  <si>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</si>
  <si>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</si>
  <si>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</si>
  <si>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</si>
  <si>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</si>
  <si>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</si>
  <si>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</si>
  <si>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</si>
  <si>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</si>
  <si>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</si>
  <si>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</si>
  <si>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</si>
  <si>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</si>
  <si>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</si>
  <si>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</si>
  <si>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</si>
  <si>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</si>
  <si>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</si>
  <si>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</si>
  <si>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</si>
  <si>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</si>
  <si>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</si>
  <si>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</si>
  <si>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</si>
  <si>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</si>
  <si>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</si>
  <si>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</si>
  <si>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</si>
  <si>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</si>
  <si>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</si>
  <si>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</si>
  <si>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</si>
  <si>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</si>
  <si>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</si>
  <si>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</si>
  <si>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</si>
  <si>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</si>
  <si>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</si>
  <si>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</si>
  <si>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</si>
  <si>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</si>
  <si>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</si>
  <si>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</si>
  <si>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</si>
  <si>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</si>
  <si>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</si>
  <si>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</si>
  <si>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</si>
  <si>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</si>
  <si>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</si>
  <si>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</si>
  <si>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</si>
  <si>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</si>
  <si>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</si>
  <si>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</si>
  <si>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</si>
  <si>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</si>
  <si>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</si>
  <si>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</si>
  <si>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</si>
  <si>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</si>
  <si>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</si>
  <si>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</si>
  <si>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</si>
  <si>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</si>
  <si>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</si>
  <si>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</si>
  <si>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</si>
  <si>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</si>
  <si>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</si>
  <si>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</si>
  <si>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</si>
  <si>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</si>
  <si>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</si>
  <si>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</si>
  <si>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</si>
  <si>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</si>
  <si>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</si>
  <si>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</si>
  <si>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</si>
  <si>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</si>
  <si>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</si>
  <si>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</si>
  <si>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</si>
  <si>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</si>
  <si>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</si>
  <si>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</si>
  <si>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</si>
  <si>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</si>
  <si>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</si>
  <si>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</si>
  <si>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</si>
  <si>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</si>
  <si>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</si>
  <si>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</si>
  <si>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</si>
  <si>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</si>
  <si>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</si>
  <si>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</si>
  <si>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</si>
  <si>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</si>
  <si>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</si>
  <si>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</si>
  <si>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</si>
  <si>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</si>
  <si>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</si>
  <si>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</si>
  <si>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</si>
  <si>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</si>
  <si>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</si>
  <si>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</si>
  <si>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</si>
  <si>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</si>
  <si>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</si>
  <si>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</si>
  <si>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</si>
  <si>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</si>
  <si>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</si>
  <si>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</si>
  <si>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</si>
  <si>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</si>
  <si>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</si>
  <si>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</si>
  <si>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</si>
  <si>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</si>
  <si>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</si>
  <si>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</si>
  <si>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</si>
  <si>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</si>
  <si>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</si>
  <si>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</si>
  <si>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</si>
  <si>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</si>
  <si>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</si>
  <si>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</si>
  <si>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</si>
  <si>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</si>
  <si>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</si>
  <si>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</si>
  <si>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</si>
  <si>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</si>
  <si>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</si>
  <si>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</si>
  <si>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</si>
  <si>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</si>
  <si>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</si>
  <si>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</si>
  <si>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</si>
  <si>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</si>
  <si>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</si>
  <si>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</si>
  <si>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</si>
  <si>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</si>
  <si>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</si>
  <si>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</si>
  <si>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</si>
  <si>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</si>
  <si>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</si>
  <si>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</si>
  <si>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</si>
  <si>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</si>
  <si>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</si>
  <si>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</si>
  <si>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</si>
  <si>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</si>
  <si>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</si>
  <si>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</si>
  <si>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</si>
  <si>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</si>
  <si>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</si>
  <si>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</si>
  <si>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</si>
  <si>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</si>
  <si>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</si>
  <si>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</si>
  <si>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</si>
  <si>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</si>
  <si>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</si>
  <si>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</si>
  <si>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</si>
  <si>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</si>
  <si>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</si>
  <si>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</si>
  <si>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</si>
  <si>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</si>
  <si>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</si>
  <si>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</si>
  <si>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</si>
  <si>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</si>
  <si>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</si>
  <si>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</si>
  <si>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</si>
  <si>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</si>
  <si>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</si>
  <si>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</si>
  <si>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</si>
  <si>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</si>
  <si>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</si>
  <si>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</si>
  <si>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</si>
  <si>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</si>
  <si>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</si>
  <si>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</si>
  <si>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</si>
  <si>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</si>
  <si>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</si>
  <si>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</si>
  <si>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</si>
  <si>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</si>
  <si>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</si>
  <si>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</si>
  <si>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</si>
  <si>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</si>
  <si>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</si>
  <si>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</si>
  <si>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</si>
  <si>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</si>
  <si>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</si>
  <si>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</si>
  <si>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</si>
  <si>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</si>
  <si>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</si>
  <si>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</si>
  <si>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</si>
  <si>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</si>
  <si>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</si>
  <si>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</si>
  <si>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</si>
  <si>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</si>
  <si>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</si>
  <si>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</si>
  <si>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</si>
  <si>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</si>
  <si>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</si>
  <si>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</si>
  <si>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</si>
  <si>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</si>
  <si>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</si>
  <si>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</si>
  <si>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</si>
  <si>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</si>
  <si>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</si>
  <si>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</si>
  <si>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</si>
  <si>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</si>
  <si>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</si>
  <si>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</si>
  <si>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</si>
  <si>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</si>
  <si>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</si>
  <si>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</si>
  <si>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</si>
  <si>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</si>
  <si>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</si>
  <si>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</si>
  <si>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</si>
  <si>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</si>
  <si>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</si>
  <si>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</si>
  <si>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</si>
  <si>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</si>
  <si>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</si>
  <si>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</si>
  <si>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</si>
  <si>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</si>
  <si>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</si>
  <si>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</si>
  <si>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</si>
  <si>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</si>
  <si>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</si>
  <si>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</si>
  <si>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</si>
  <si>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</si>
  <si>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</si>
  <si>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</si>
  <si>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</si>
  <si>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</si>
  <si>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</si>
  <si>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</si>
  <si>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</si>
  <si>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</si>
  <si>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</si>
  <si>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</si>
  <si>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</si>
  <si>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</si>
  <si>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</si>
  <si>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</si>
  <si>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</si>
  <si>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</si>
  <si>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</si>
  <si>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</si>
  <si>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</si>
  <si>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</si>
  <si>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</si>
  <si>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</si>
  <si>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</si>
  <si>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</si>
  <si>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</si>
  <si>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</si>
  <si>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</si>
  <si>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</si>
  <si>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</si>
  <si>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</si>
  <si>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</si>
  <si>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</si>
  <si>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</si>
  <si>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</si>
  <si>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</si>
  <si>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</si>
  <si>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</si>
  <si>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</si>
  <si>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</si>
  <si>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</si>
  <si>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</si>
  <si>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</si>
  <si>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</si>
  <si>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</si>
  <si>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</si>
  <si>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</si>
  <si>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</si>
  <si>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</si>
  <si>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</si>
  <si>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</si>
  <si>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</si>
  <si>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</si>
  <si>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</si>
  <si>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</si>
  <si>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</si>
  <si>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</si>
  <si>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</si>
  <si>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</si>
  <si>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</si>
  <si>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</si>
  <si>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</si>
  <si>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</si>
  <si>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</si>
  <si>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</si>
  <si>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</si>
  <si>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</si>
  <si>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</si>
  <si>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</si>
  <si>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</si>
  <si>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</si>
  <si>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</si>
  <si>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</si>
  <si>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</si>
  <si>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</si>
  <si>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</si>
  <si>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</si>
  <si>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</si>
  <si>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</si>
  <si>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</si>
  <si>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</si>
  <si>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</si>
  <si>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</si>
  <si>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</si>
  <si>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</si>
  <si>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</si>
  <si>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</si>
  <si>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</si>
  <si>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</si>
  <si>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</si>
  <si>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</si>
  <si>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</si>
  <si>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</si>
  <si>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</si>
  <si>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</si>
  <si>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</si>
  <si>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</si>
  <si>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</si>
  <si>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</si>
  <si>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</si>
  <si>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</si>
  <si>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</si>
  <si>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</si>
  <si>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</si>
  <si>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</si>
  <si>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</si>
  <si>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</si>
  <si>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</si>
  <si>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</si>
  <si>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</si>
  <si>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</si>
  <si>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</si>
  <si>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</si>
  <si>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</si>
  <si>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</si>
  <si>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</si>
  <si>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</si>
  <si>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</si>
  <si>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</si>
  <si>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</si>
  <si>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</si>
  <si>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</si>
  <si>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</si>
  <si>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</si>
  <si>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</si>
  <si>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</si>
  <si>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</si>
  <si>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</si>
  <si>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</si>
  <si>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</si>
  <si>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</si>
  <si>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</si>
  <si>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</si>
  <si>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</si>
  <si>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</si>
  <si>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</si>
  <si>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</si>
  <si>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</si>
  <si>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</si>
  <si>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</si>
  <si>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</si>
  <si>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</si>
  <si>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</si>
  <si>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</si>
  <si>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</si>
  <si>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</si>
  <si>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</si>
  <si>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</si>
  <si>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</si>
  <si>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</si>
  <si>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</si>
  <si>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</si>
  <si>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</si>
  <si>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</si>
  <si>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</si>
  <si>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</si>
  <si>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</si>
  <si>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</si>
  <si>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</si>
  <si>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</si>
  <si>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</si>
  <si>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</si>
  <si>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</si>
  <si>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</si>
  <si>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</si>
  <si>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</si>
  <si>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</si>
  <si>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</si>
  <si>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</si>
  <si>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</si>
  <si>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</si>
  <si>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</si>
  <si>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</si>
  <si>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</si>
  <si>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</si>
  <si>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</si>
  <si>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</si>
  <si>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</si>
  <si>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</si>
  <si>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</si>
  <si>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</si>
  <si>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</si>
  <si>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</si>
  <si>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</si>
  <si>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</si>
  <si>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</si>
  <si>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</si>
  <si>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</si>
  <si>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</si>
  <si>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</si>
  <si>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</si>
  <si>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</si>
  <si>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</si>
  <si>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</si>
  <si>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</si>
  <si>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</si>
  <si>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</si>
  <si>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</si>
  <si>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</si>
  <si>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</si>
  <si>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</si>
  <si>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</si>
  <si>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</si>
  <si>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</si>
  <si>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</si>
  <si>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</si>
  <si>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</si>
  <si>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</si>
  <si>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</si>
  <si>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</si>
  <si>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</si>
  <si>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</si>
  <si>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</si>
  <si>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</si>
  <si>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</si>
  <si>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</si>
  <si>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</si>
  <si>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</si>
  <si>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</si>
  <si>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</si>
  <si>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</si>
  <si>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</si>
  <si>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</si>
  <si>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</si>
  <si>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</si>
  <si>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</si>
  <si>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</si>
  <si>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</si>
  <si>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</si>
  <si>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</si>
  <si>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</si>
  <si>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</si>
  <si>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</si>
  <si>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</si>
  <si>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</si>
  <si>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</si>
  <si>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</si>
  <si>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</si>
  <si>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</si>
  <si>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</si>
  <si>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</si>
  <si>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</si>
  <si>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</si>
  <si>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</si>
  <si>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</si>
  <si>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</si>
  <si>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</si>
  <si>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</si>
  <si>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</si>
  <si>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</si>
  <si>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</si>
  <si>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</si>
  <si>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</si>
  <si>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</si>
  <si>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</si>
  <si>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</si>
  <si>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</si>
  <si>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</si>
  <si>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</si>
  <si>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</si>
  <si>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</si>
  <si>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</si>
  <si>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</si>
  <si>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</si>
  <si>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</si>
  <si>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</si>
  <si>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</si>
  <si>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</si>
  <si>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</si>
  <si>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</si>
  <si>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</si>
  <si>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</si>
  <si>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</si>
  <si>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</si>
  <si>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</si>
  <si>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</si>
  <si>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</si>
  <si>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</si>
  <si>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</si>
  <si>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</si>
  <si>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</si>
  <si>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</si>
  <si>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</si>
  <si>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</si>
  <si>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</si>
  <si>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</si>
  <si>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</si>
  <si>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</si>
  <si>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</si>
  <si>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</si>
  <si>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</si>
  <si>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</si>
  <si>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</si>
  <si>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</si>
  <si>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</si>
  <si>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</si>
  <si>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</si>
  <si>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</si>
  <si>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</si>
  <si>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</si>
  <si>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</si>
  <si>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</si>
  <si>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</si>
  <si>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</si>
  <si>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</si>
  <si>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</si>
  <si>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</si>
  <si>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</si>
  <si>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</si>
  <si>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</si>
  <si>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</si>
  <si>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</si>
  <si>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</si>
  <si>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</si>
  <si>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</si>
  <si>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</si>
  <si>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</si>
  <si>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</si>
  <si>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</si>
  <si>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</si>
  <si>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</si>
  <si>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</si>
  <si>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</si>
  <si>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</si>
  <si>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</si>
  <si>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</si>
  <si>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</si>
  <si>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</si>
  <si>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</si>
  <si>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</si>
  <si>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</si>
  <si>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</si>
  <si>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</si>
  <si>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</si>
  <si>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</si>
  <si>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</si>
  <si>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</si>
  <si>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</si>
  <si>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</si>
  <si>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</si>
  <si>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</si>
  <si>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</si>
  <si>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</si>
  <si>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</si>
  <si>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</si>
  <si>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</si>
  <si>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</si>
  <si>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</si>
  <si>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</si>
  <si>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</si>
  <si>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</si>
  <si>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</si>
  <si>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</si>
  <si>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</si>
  <si>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</si>
  <si>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</si>
  <si>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</si>
  <si>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</si>
  <si>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</si>
  <si>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</si>
  <si>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</si>
  <si>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</si>
  <si>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</si>
  <si>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</si>
  <si>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</si>
  <si>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</si>
  <si>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</si>
  <si>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</si>
  <si>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</si>
  <si>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</si>
  <si>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</si>
  <si>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</si>
  <si>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</si>
  <si>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</si>
  <si>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</si>
  <si>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</si>
  <si>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</si>
  <si>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</si>
  <si>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</si>
  <si>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</si>
  <si>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</si>
  <si>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</si>
  <si>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</si>
  <si>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</si>
  <si>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</si>
  <si>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</si>
  <si>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</si>
  <si>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</si>
  <si>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</si>
  <si>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</si>
  <si>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</si>
  <si>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</si>
  <si>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</si>
  <si>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</si>
  <si>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</si>
  <si>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</si>
  <si>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</si>
  <si>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</si>
  <si>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</si>
  <si>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</si>
  <si>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</si>
  <si>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</si>
  <si>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</si>
  <si>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</si>
  <si>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</si>
  <si>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</si>
  <si>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</si>
  <si>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</si>
  <si>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</si>
  <si>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</si>
  <si>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</si>
  <si>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</si>
  <si>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</si>
  <si>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</si>
  <si>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</si>
  <si>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</si>
  <si>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</si>
  <si>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</si>
  <si>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</si>
  <si>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</si>
  <si>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</si>
  <si>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</si>
  <si>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</si>
  <si>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</si>
  <si>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</si>
  <si>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</si>
  <si>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</si>
  <si>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</si>
  <si>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</si>
  <si>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</si>
  <si>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</si>
  <si>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</si>
  <si>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</si>
  <si>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</si>
  <si>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</si>
  <si>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</si>
  <si>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</si>
  <si>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</si>
  <si>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</si>
  <si>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</si>
  <si>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</si>
  <si>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</si>
  <si>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</si>
  <si>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</si>
  <si>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</si>
  <si>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</si>
  <si>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</si>
  <si>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</si>
  <si>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</si>
  <si>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</si>
  <si>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</si>
  <si>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</si>
  <si>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</si>
  <si>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</si>
  <si>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</si>
  <si>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</si>
  <si>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</si>
  <si>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</si>
  <si>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</si>
  <si>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</si>
  <si>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</si>
  <si>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</si>
  <si>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</si>
  <si>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</si>
  <si>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</si>
  <si>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</si>
  <si>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</si>
  <si>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</si>
  <si>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</si>
  <si>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</si>
  <si>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</si>
  <si>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</si>
  <si>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</si>
  <si>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</si>
  <si>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</si>
  <si>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</si>
  <si>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</si>
  <si>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</si>
  <si>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</si>
  <si>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</si>
  <si>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</si>
  <si>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</si>
  <si>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</si>
  <si>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</si>
  <si>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</si>
  <si>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</si>
  <si>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</si>
  <si>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</si>
  <si>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</si>
  <si>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</si>
  <si>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</si>
  <si>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</si>
  <si>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</si>
  <si>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</si>
  <si>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</si>
  <si>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</si>
  <si>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</si>
  <si>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</si>
  <si>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</si>
  <si>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</si>
  <si>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</si>
  <si>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</si>
  <si>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</si>
  <si>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</si>
  <si>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</si>
  <si>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</si>
  <si>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</si>
  <si>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</si>
  <si>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</si>
  <si>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</si>
  <si>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</si>
  <si>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</si>
  <si>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</si>
  <si>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</si>
  <si>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</si>
  <si>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</si>
  <si>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</si>
  <si>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</si>
  <si>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</si>
  <si>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</si>
  <si>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</si>
  <si>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</si>
  <si>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</si>
  <si>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</si>
  <si>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</si>
  <si>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</si>
  <si>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</si>
  <si>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</si>
  <si>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</si>
  <si>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</si>
  <si>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</si>
  <si>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</si>
  <si>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</si>
  <si>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</si>
  <si>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</si>
  <si>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</si>
  <si>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</si>
  <si>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</si>
  <si>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</si>
  <si>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</si>
  <si>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</si>
  <si>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</si>
  <si>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</si>
  <si>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</si>
  <si>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</si>
  <si>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</si>
  <si>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</si>
  <si>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</si>
  <si>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</si>
  <si>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</si>
  <si>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</si>
  <si>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</si>
  <si>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</si>
  <si>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</si>
  <si>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</si>
  <si>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</si>
  <si>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</si>
  <si>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</si>
  <si>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</si>
  <si>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</si>
  <si>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</si>
  <si>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</si>
  <si>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</si>
  <si>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</si>
  <si>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</si>
  <si>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</si>
  <si>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</si>
  <si>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</si>
  <si>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</si>
  <si>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</si>
  <si>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</si>
  <si>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</si>
  <si>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</si>
  <si>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</si>
  <si>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</si>
  <si>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</si>
  <si>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</si>
  <si>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</si>
  <si>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</si>
  <si>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</si>
  <si>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</si>
  <si>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</si>
  <si>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</si>
  <si>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</si>
  <si>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</si>
  <si>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</si>
  <si>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</si>
  <si>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</si>
  <si>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</si>
  <si>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</si>
  <si>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</si>
  <si>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</si>
  <si>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</si>
  <si>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</si>
  <si>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</si>
  <si>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</si>
  <si>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</si>
  <si>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</si>
  <si>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</si>
  <si>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</si>
  <si>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</si>
  <si>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</si>
  <si>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</si>
  <si>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</si>
  <si>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</si>
  <si>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</si>
  <si>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</si>
  <si>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</si>
  <si>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</si>
  <si>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</si>
  <si>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</si>
  <si>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</si>
  <si>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</si>
  <si>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</si>
  <si>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</si>
  <si>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</si>
  <si>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</si>
  <si>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</si>
  <si>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</si>
  <si>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</si>
  <si>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</si>
  <si>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</si>
  <si>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</si>
  <si>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</si>
  <si>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</si>
  <si>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</si>
  <si>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</si>
  <si>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</si>
  <si>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</si>
  <si>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</si>
  <si>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</si>
  <si>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</si>
  <si>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</si>
  <si>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</si>
  <si>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</si>
  <si>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</si>
  <si>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</si>
  <si>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</si>
  <si>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</si>
  <si>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</si>
  <si>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</si>
  <si>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</si>
  <si>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</si>
  <si>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</si>
  <si>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</si>
  <si>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</si>
  <si>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</si>
  <si>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</si>
  <si>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</si>
  <si>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</si>
  <si>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</si>
  <si>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</si>
  <si>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</si>
  <si>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</si>
  <si>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</si>
  <si>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</si>
  <si>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</si>
  <si>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</si>
  <si>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</si>
  <si>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</si>
  <si>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</si>
  <si>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</si>
  <si>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</si>
  <si>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</si>
  <si>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</si>
  <si>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</si>
  <si>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</si>
  <si>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</si>
  <si>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</si>
  <si>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</si>
  <si>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</si>
  <si>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</si>
  <si>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</si>
  <si>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</si>
  <si>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</si>
  <si>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</si>
  <si>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</si>
  <si>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</si>
  <si>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</si>
  <si>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</si>
  <si>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</si>
  <si>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</si>
  <si>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</si>
  <si>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</si>
  <si>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</si>
  <si>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</si>
  <si>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</si>
  <si>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</si>
  <si>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</si>
  <si>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</si>
  <si>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</si>
  <si>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</si>
  <si>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</si>
  <si>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</si>
  <si>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</si>
  <si>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</si>
  <si>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</si>
  <si>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</si>
  <si>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</si>
  <si>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</si>
  <si>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</si>
  <si>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</si>
  <si>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</si>
  <si>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</si>
  <si>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</si>
  <si>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</si>
  <si>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</si>
  <si>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</si>
  <si>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</si>
  <si>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</si>
  <si>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</si>
  <si>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</si>
  <si>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</si>
  <si>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</si>
  <si>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</si>
  <si>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</si>
  <si>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</si>
  <si>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</si>
  <si>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</si>
  <si>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</si>
  <si>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</si>
  <si>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</si>
  <si>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</si>
  <si>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</si>
  <si>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</si>
  <si>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</si>
  <si>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</si>
  <si>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</si>
  <si>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</si>
  <si>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</si>
  <si>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</si>
  <si>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</si>
  <si>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</si>
  <si>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</si>
  <si>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</si>
  <si>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</si>
  <si>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</si>
  <si>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</si>
  <si>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</si>
  <si>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</si>
  <si>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</si>
  <si>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</si>
  <si>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</si>
  <si>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</si>
  <si>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</si>
  <si>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</si>
  <si>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</si>
  <si>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</si>
  <si>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</si>
  <si>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</si>
  <si>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</si>
  <si>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</si>
  <si>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</si>
  <si>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</si>
  <si>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</si>
  <si>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</si>
  <si>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</si>
  <si>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</si>
  <si>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</si>
  <si>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</si>
  <si>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</si>
  <si>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</si>
  <si>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</si>
  <si>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</si>
  <si>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</si>
  <si>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</si>
  <si>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</si>
  <si>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</si>
  <si>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</si>
  <si>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</si>
  <si>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</si>
  <si>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</si>
  <si>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</si>
  <si>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</si>
  <si>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</si>
  <si>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</si>
  <si>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</si>
  <si>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</si>
  <si>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</si>
  <si>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</si>
  <si>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</si>
  <si>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</si>
  <si>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</si>
  <si>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</si>
  <si>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</si>
  <si>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</si>
  <si>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</si>
  <si>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</si>
  <si>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</si>
  <si>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</si>
  <si>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</si>
  <si>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</si>
  <si>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</si>
  <si>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</si>
  <si>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</si>
  <si>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</si>
  <si>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</si>
  <si>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</si>
  <si>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</si>
  <si>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</si>
  <si>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</si>
  <si>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</si>
  <si>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</si>
  <si>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</si>
  <si>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</si>
  <si>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</si>
  <si>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</si>
  <si>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</si>
  <si>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</si>
  <si>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</si>
  <si>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</si>
  <si>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</si>
  <si>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</si>
  <si>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</si>
  <si>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</si>
  <si>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</si>
  <si>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</si>
  <si>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</si>
  <si>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</si>
  <si>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</si>
  <si>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</si>
  <si>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</si>
  <si>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</si>
  <si>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</si>
  <si>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</si>
  <si>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</si>
  <si>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</si>
  <si>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</si>
  <si>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</si>
  <si>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</si>
  <si>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</si>
  <si>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</si>
  <si>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</si>
  <si>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</si>
  <si>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</si>
  <si>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</si>
  <si>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</si>
  <si>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</si>
  <si>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</si>
  <si>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</si>
  <si>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</si>
  <si>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</si>
  <si>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</si>
  <si>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</si>
  <si>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</si>
  <si>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</si>
  <si>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</si>
  <si>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</si>
  <si>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</si>
  <si>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</si>
  <si>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</si>
  <si>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</si>
  <si>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</si>
  <si>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</si>
  <si>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</si>
  <si>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</si>
  <si>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</si>
  <si>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</si>
  <si>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</si>
  <si>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</si>
  <si>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</si>
  <si>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</si>
  <si>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</si>
  <si>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</si>
  <si>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</si>
  <si>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</si>
  <si>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</si>
  <si>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</si>
  <si>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</si>
  <si>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</si>
  <si>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</si>
  <si>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</si>
  <si>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</si>
  <si>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</si>
  <si>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</si>
  <si>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</si>
  <si>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</si>
  <si>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</si>
  <si>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</si>
  <si>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</si>
  <si>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</si>
  <si>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</si>
  <si>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</si>
  <si>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</si>
  <si>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</si>
  <si>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</si>
  <si>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</si>
  <si>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</si>
  <si>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</si>
  <si>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</si>
  <si>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</si>
  <si>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</si>
  <si>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</si>
  <si>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</si>
  <si>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</si>
  <si>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</si>
  <si>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</si>
  <si>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</si>
  <si>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</si>
  <si>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</si>
  <si>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</si>
  <si>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</si>
  <si>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</si>
  <si>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</si>
  <si>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</si>
  <si>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</si>
  <si>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</si>
  <si>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</si>
  <si>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</si>
  <si>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</si>
  <si>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</si>
  <si>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</si>
  <si>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</si>
  <si>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</si>
  <si>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</si>
  <si>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</si>
  <si>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</si>
  <si>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</si>
  <si>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</si>
  <si>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</si>
  <si>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</si>
  <si>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</si>
  <si>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</si>
  <si>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</si>
  <si>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</si>
  <si>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</si>
  <si>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</si>
  <si>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</si>
  <si>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</si>
  <si>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</si>
  <si>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</si>
  <si>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</si>
  <si>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</si>
  <si>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</si>
  <si>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</si>
  <si>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</si>
  <si>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</si>
  <si>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</si>
  <si>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</si>
  <si>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</si>
  <si>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</si>
  <si>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</si>
  <si>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</si>
  <si>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</si>
  <si>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</si>
  <si>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</si>
  <si>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</si>
  <si>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</si>
  <si>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</si>
  <si>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</si>
  <si>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</si>
  <si>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</si>
  <si>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</si>
  <si>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</si>
  <si>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</si>
  <si>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</si>
  <si>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</si>
  <si>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</si>
  <si>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</si>
  <si>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</si>
  <si>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</si>
  <si>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</si>
  <si>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</si>
  <si>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</si>
  <si>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</si>
  <si>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</si>
  <si>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</si>
  <si>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</si>
  <si>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</si>
  <si>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</si>
  <si>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</si>
  <si>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</si>
  <si>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</si>
  <si>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</si>
  <si>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</si>
  <si>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</si>
  <si>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</si>
  <si>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</si>
  <si>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</si>
  <si>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</si>
  <si>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</si>
  <si>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</si>
  <si>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</si>
  <si>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</si>
  <si>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</si>
  <si>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</si>
  <si>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</si>
  <si>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</si>
  <si>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</si>
  <si>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</si>
  <si>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</si>
  <si>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</si>
  <si>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</si>
  <si>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</si>
  <si>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</si>
  <si>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</si>
  <si>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</si>
  <si>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</si>
  <si>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</si>
  <si>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</si>
  <si>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</si>
  <si>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</si>
  <si>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</si>
  <si>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</si>
  <si>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</si>
  <si>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</si>
  <si>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</si>
  <si>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</si>
  <si>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</si>
  <si>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</si>
  <si>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</si>
  <si>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</si>
  <si>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</si>
  <si>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</si>
  <si>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</si>
  <si>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</si>
  <si>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</si>
  <si>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</si>
  <si>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</si>
  <si>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</si>
  <si>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</si>
  <si>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</si>
  <si>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</si>
  <si>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</si>
  <si>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</si>
  <si>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</si>
  <si>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</si>
  <si>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</si>
  <si>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</si>
  <si>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</si>
  <si>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</si>
  <si>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</si>
  <si>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</si>
  <si>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</si>
  <si>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</si>
  <si>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</si>
  <si>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</si>
  <si>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</si>
  <si>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</si>
  <si>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</si>
  <si>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</si>
  <si>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</si>
  <si>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</si>
  <si>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</si>
  <si>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</si>
  <si>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</si>
  <si>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</si>
  <si>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</si>
  <si>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</si>
  <si>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</si>
  <si>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</si>
  <si>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</si>
  <si>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</si>
  <si>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</si>
  <si>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</si>
  <si>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</si>
  <si>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</si>
  <si>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</si>
  <si>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</si>
  <si>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</si>
  <si>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</si>
  <si>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</si>
  <si>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</si>
  <si>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</si>
  <si>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</si>
  <si>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</si>
  <si>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</si>
  <si>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</si>
  <si>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</si>
  <si>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</si>
  <si>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</si>
  <si>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</si>
  <si>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</si>
  <si>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</si>
  <si>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</si>
  <si>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</si>
  <si>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</si>
  <si>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</si>
  <si>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</si>
  <si>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</si>
  <si>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</si>
  <si>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</si>
  <si>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</si>
  <si>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</si>
  <si>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</si>
  <si>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</si>
  <si>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</si>
  <si>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</si>
  <si>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</si>
  <si>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</si>
  <si>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</si>
  <si>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</si>
  <si>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</si>
  <si>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</si>
  <si>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</si>
  <si>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</si>
  <si>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</si>
  <si>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</si>
  <si>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</si>
  <si>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</si>
  <si>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</si>
  <si>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</si>
  <si>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</si>
  <si>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</si>
  <si>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</si>
  <si>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</si>
  <si>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</si>
  <si>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</si>
  <si>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</si>
  <si>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</si>
  <si>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</si>
  <si>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</si>
  <si>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</si>
  <si>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</si>
  <si>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</si>
  <si>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</si>
  <si>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</si>
  <si>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</si>
  <si>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</si>
  <si>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</si>
  <si>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</si>
  <si>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</si>
  <si>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</si>
  <si>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</si>
  <si>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</si>
  <si>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</si>
  <si>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</si>
  <si>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</si>
  <si>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</si>
  <si>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</si>
  <si>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</si>
  <si>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</si>
  <si>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</si>
  <si>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</si>
  <si>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</si>
  <si>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</si>
  <si>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</si>
  <si>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</si>
  <si>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</si>
  <si>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</si>
  <si>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</si>
  <si>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</si>
  <si>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</si>
  <si>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</si>
  <si>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</si>
  <si>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</si>
  <si>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</si>
  <si>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</si>
  <si>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</si>
  <si>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</si>
  <si>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</si>
  <si>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</si>
  <si>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</si>
  <si>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</si>
  <si>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</si>
  <si>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</si>
  <si>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</si>
  <si>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</si>
  <si>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</si>
  <si>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</si>
  <si>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</si>
  <si>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</si>
  <si>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</si>
  <si>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</si>
  <si>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</si>
  <si>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</si>
  <si>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</si>
  <si>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</si>
  <si>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</si>
  <si>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</si>
  <si>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</si>
  <si>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</si>
  <si>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</si>
  <si>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</si>
  <si>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</si>
  <si>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</si>
  <si>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</si>
  <si>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</si>
  <si>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</si>
  <si>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</si>
  <si>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</si>
  <si>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</si>
  <si>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</si>
  <si>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</si>
  <si>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</si>
  <si>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</si>
  <si>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</si>
  <si>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</si>
  <si>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</si>
  <si>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</si>
  <si>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</si>
  <si>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</si>
  <si>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</si>
  <si>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</si>
  <si>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</si>
  <si>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</si>
  <si>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</si>
  <si>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</si>
  <si>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</si>
  <si>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</si>
  <si>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</si>
  <si>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</si>
  <si>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</si>
  <si>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</si>
  <si>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</si>
  <si>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</si>
  <si>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</si>
  <si>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</si>
  <si>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</si>
  <si>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</si>
  <si>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</si>
  <si>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</si>
  <si>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</si>
  <si>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</si>
  <si>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</si>
  <si>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</si>
  <si>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</si>
  <si>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</si>
  <si>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</si>
  <si>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</si>
  <si>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</si>
  <si>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</si>
  <si>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</si>
  <si>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</si>
  <si>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</si>
  <si>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</si>
  <si>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</si>
  <si>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</si>
  <si>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</si>
  <si>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</si>
  <si>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</si>
  <si>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</si>
  <si>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</si>
  <si>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</si>
  <si>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</si>
  <si>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</si>
  <si>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</si>
  <si>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</si>
  <si>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</si>
  <si>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</si>
  <si>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</si>
  <si>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</si>
  <si>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</si>
  <si>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</si>
  <si>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</si>
  <si>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</si>
  <si>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</si>
  <si>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</si>
  <si>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</si>
  <si>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</si>
  <si>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</si>
  <si>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</si>
  <si>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</si>
  <si>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</si>
  <si>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</si>
  <si>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</si>
  <si>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</si>
  <si>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</si>
  <si>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</si>
  <si>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</si>
  <si>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</si>
  <si>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</si>
  <si>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</si>
  <si>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</si>
  <si>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</si>
  <si>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</si>
  <si>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</si>
  <si>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</si>
  <si>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</si>
  <si>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</si>
  <si>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</si>
  <si>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</si>
  <si>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</si>
  <si>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</si>
  <si>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</si>
  <si>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</si>
  <si>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</si>
  <si>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</si>
  <si>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</si>
  <si>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</si>
  <si>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</si>
  <si>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</si>
  <si>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</si>
  <si>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</si>
  <si>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</si>
  <si>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</si>
  <si>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</si>
  <si>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</si>
  <si>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</si>
  <si>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</si>
  <si>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</si>
  <si>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</si>
  <si>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</si>
  <si>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</si>
  <si>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</si>
  <si>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</si>
  <si>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</si>
  <si>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</si>
  <si>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</si>
  <si>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</si>
  <si>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</si>
  <si>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</si>
  <si>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</si>
  <si>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</si>
  <si>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</si>
  <si>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</si>
  <si>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</si>
  <si>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</si>
  <si>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</si>
  <si>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</si>
  <si>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</si>
  <si>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</si>
  <si>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</si>
  <si>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</si>
  <si>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</si>
  <si>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</si>
  <si>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</si>
  <si>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</si>
  <si>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</si>
  <si>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</si>
  <si>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</si>
  <si>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</si>
  <si>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</si>
  <si>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</si>
  <si>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</si>
  <si>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</si>
  <si>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</si>
  <si>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</si>
  <si>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</si>
  <si>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</si>
  <si>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</si>
  <si>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</si>
  <si>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</si>
  <si>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</si>
  <si>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</si>
  <si>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</si>
  <si>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</si>
  <si>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</si>
  <si>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</si>
  <si>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</si>
  <si>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</si>
  <si>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</si>
  <si>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</si>
  <si>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</si>
  <si>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</si>
  <si>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</si>
  <si>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</si>
  <si>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</si>
  <si>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</si>
  <si>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</si>
  <si>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</si>
  <si>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</si>
  <si>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</si>
  <si>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</si>
  <si>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</si>
  <si>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</si>
  <si>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</si>
  <si>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</si>
  <si>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</si>
  <si>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</si>
  <si>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</si>
  <si>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</si>
  <si>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</si>
  <si>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</si>
  <si>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</si>
  <si>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</si>
  <si>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</si>
  <si>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</si>
  <si>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</si>
  <si>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</si>
  <si>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</si>
  <si>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</si>
  <si>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</si>
  <si>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</si>
  <si>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</si>
  <si>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</si>
  <si>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</si>
  <si>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</si>
  <si>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</si>
  <si>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</si>
  <si>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</si>
  <si>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</si>
  <si>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</si>
  <si>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</si>
  <si>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</si>
  <si>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</si>
  <si>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</si>
  <si>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</si>
  <si>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</si>
  <si>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</si>
  <si>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</si>
  <si>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</si>
  <si>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</si>
  <si>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</si>
  <si>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</si>
  <si>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</si>
  <si>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</si>
  <si>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</si>
  <si>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</si>
  <si>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</si>
  <si>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</si>
  <si>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</si>
  <si>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</si>
  <si>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</si>
  <si>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</si>
  <si>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</si>
  <si>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</si>
  <si>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</si>
  <si>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</si>
  <si>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</si>
  <si>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</si>
  <si>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</si>
  <si>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</si>
  <si>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</si>
  <si>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</si>
  <si>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</si>
  <si>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</si>
  <si>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</si>
  <si>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</si>
  <si>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</si>
  <si>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</si>
  <si>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</si>
  <si>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</si>
  <si>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</si>
  <si>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</si>
  <si>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</si>
  <si>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</si>
  <si>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</si>
  <si>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</si>
  <si>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</si>
  <si>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</si>
  <si>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</si>
  <si>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</si>
  <si>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</si>
  <si>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</si>
  <si>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</si>
  <si>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</si>
  <si>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</si>
  <si>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</si>
  <si>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</si>
  <si>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</si>
  <si>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</si>
  <si>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</si>
  <si>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</si>
  <si>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</si>
  <si>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</si>
  <si>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</si>
  <si>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</si>
  <si>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</si>
  <si>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</si>
  <si>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</si>
  <si>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</si>
  <si>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</si>
  <si>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</si>
  <si>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</si>
  <si>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</si>
  <si>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</si>
  <si>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</si>
  <si>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</si>
  <si>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</si>
  <si>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</si>
  <si>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</si>
  <si>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</si>
  <si>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</si>
  <si>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</si>
  <si>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</si>
  <si>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</si>
  <si>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</si>
  <si>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</si>
  <si>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</si>
  <si>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</si>
  <si>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</si>
  <si>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</si>
  <si>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</si>
  <si>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</si>
  <si>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</si>
  <si>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</si>
  <si>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</si>
  <si>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</si>
  <si>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</si>
  <si>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</si>
  <si>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</si>
  <si>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</si>
  <si>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</si>
  <si>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</si>
  <si>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</si>
  <si>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</si>
  <si>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</si>
  <si>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</si>
  <si>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</si>
  <si>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</si>
  <si>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</si>
  <si>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</si>
  <si>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</si>
  <si>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</si>
  <si>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</si>
  <si>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</si>
  <si>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</si>
  <si>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</si>
  <si>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</si>
  <si>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</si>
  <si>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</si>
  <si>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</si>
  <si>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</si>
  <si>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</si>
  <si>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</si>
  <si>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</si>
  <si>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</si>
  <si>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</si>
  <si>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</si>
  <si>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</si>
  <si>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</si>
  <si>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</si>
  <si>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</si>
  <si>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</si>
  <si>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</si>
  <si>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</si>
  <si>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</si>
  <si>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</si>
  <si>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</si>
  <si>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</si>
  <si>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</si>
  <si>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</si>
  <si>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</si>
  <si>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</si>
  <si>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</si>
  <si>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</si>
  <si>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</si>
  <si>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</si>
  <si>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</si>
  <si>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</si>
  <si>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</si>
  <si>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</si>
  <si>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</si>
  <si>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</si>
  <si>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</si>
  <si>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</si>
  <si>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</si>
  <si>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</si>
  <si>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</si>
  <si>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</si>
  <si>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</si>
  <si>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</si>
  <si>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</si>
  <si>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</si>
  <si>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</si>
  <si>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</si>
  <si>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</si>
  <si>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</si>
  <si>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</si>
  <si>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</si>
  <si>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</si>
  <si>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</si>
  <si>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</si>
  <si>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</si>
  <si>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</si>
  <si>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</si>
  <si>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</si>
  <si>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</si>
  <si>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</si>
  <si>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</si>
  <si>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</si>
  <si>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</si>
  <si>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</si>
  <si>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</si>
  <si>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</si>
  <si>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</si>
  <si>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</si>
  <si>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</si>
  <si>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</si>
  <si>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</si>
  <si>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</si>
  <si>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</si>
  <si>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</si>
  <si>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</si>
  <si>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</si>
  <si>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</si>
  <si>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</si>
  <si>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</si>
  <si>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</si>
  <si>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</si>
  <si>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</si>
  <si>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</si>
  <si>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</si>
  <si>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</si>
  <si>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</si>
  <si>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</si>
  <si>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</si>
  <si>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</si>
  <si>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</si>
  <si>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</si>
  <si>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</si>
  <si>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</si>
  <si>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</si>
  <si>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</si>
  <si>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</si>
  <si>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</si>
  <si>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</si>
  <si>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</si>
  <si>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</si>
  <si>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</si>
  <si>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</si>
  <si>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</si>
  <si>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</si>
  <si>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</si>
  <si>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</si>
  <si>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</si>
  <si>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</si>
  <si>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</si>
  <si>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</si>
  <si>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</si>
  <si>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</si>
  <si>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</si>
  <si>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</si>
  <si>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</si>
  <si>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</si>
  <si>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</si>
  <si>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</si>
  <si>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</si>
  <si>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</si>
  <si>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</si>
  <si>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</si>
  <si>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</si>
  <si>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</si>
  <si>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</si>
  <si>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</si>
  <si>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</si>
  <si>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</si>
  <si>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</si>
  <si>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</si>
  <si>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</si>
  <si>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</si>
  <si>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</si>
  <si>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</si>
  <si>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</si>
  <si>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</si>
  <si>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</si>
  <si>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</si>
  <si>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</si>
  <si>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</si>
  <si>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</si>
  <si>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</si>
  <si>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</si>
  <si>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</si>
  <si>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</si>
  <si>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</si>
  <si>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</si>
  <si>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</si>
  <si>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</si>
  <si>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</si>
  <si>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</si>
  <si>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</si>
  <si>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</si>
  <si>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</si>
  <si>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</si>
  <si>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</si>
  <si>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</si>
  <si>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</si>
  <si>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</si>
  <si>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</si>
  <si>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</si>
  <si>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</si>
  <si>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</si>
  <si>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</si>
  <si>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</si>
  <si>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</si>
  <si>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</si>
  <si>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</si>
  <si>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</si>
  <si>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</si>
  <si>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</si>
  <si>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</si>
  <si>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</si>
  <si>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</si>
  <si>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</si>
  <si>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</si>
  <si>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</si>
  <si>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</si>
  <si>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</si>
  <si>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</si>
  <si>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</si>
  <si>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</si>
  <si>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</si>
  <si>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</si>
  <si>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</si>
  <si>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</si>
  <si>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</si>
  <si>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</si>
  <si>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</si>
  <si>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</si>
  <si>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</si>
  <si>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</si>
  <si>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</si>
  <si>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</si>
  <si>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</si>
  <si>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</si>
  <si>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</si>
  <si>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</si>
  <si>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</si>
  <si>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</si>
  <si>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</si>
  <si>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</si>
  <si>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</si>
  <si>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</si>
  <si>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</si>
  <si>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</si>
  <si>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</si>
  <si>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</si>
  <si>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</si>
  <si>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</si>
  <si>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</si>
  <si>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</si>
  <si>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</si>
  <si>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</si>
  <si>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</si>
  <si>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</si>
  <si>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</si>
  <si>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</si>
  <si>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</si>
  <si>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</si>
  <si>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</si>
  <si>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</si>
  <si>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</si>
  <si>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</si>
  <si>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</si>
  <si>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</si>
  <si>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</si>
  <si>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</si>
  <si>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</si>
  <si>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</si>
  <si>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</si>
  <si>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</si>
  <si>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</si>
  <si>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</si>
  <si>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</si>
  <si>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</si>
  <si>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</si>
  <si>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</si>
  <si>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</si>
  <si>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</si>
  <si>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</si>
  <si>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</si>
  <si>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</si>
  <si>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</si>
  <si>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</si>
  <si>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</si>
  <si>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</si>
  <si>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</si>
  <si>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</si>
  <si>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</si>
  <si>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</si>
  <si>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</si>
  <si>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</si>
  <si>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</si>
  <si>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</si>
  <si>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</si>
  <si>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</si>
  <si>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</si>
  <si>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</si>
  <si>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</si>
  <si>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</si>
  <si>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</si>
  <si>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</si>
  <si>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</si>
  <si>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</si>
  <si>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</si>
  <si>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</si>
  <si>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</si>
  <si>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</si>
  <si>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</si>
  <si>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</si>
  <si>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</si>
  <si>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</si>
  <si>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</si>
  <si>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</si>
  <si>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</si>
  <si>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</si>
  <si>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</si>
  <si>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</si>
  <si>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</si>
  <si>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</si>
  <si>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</si>
  <si>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</si>
  <si>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</si>
  <si>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</si>
  <si>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</si>
  <si>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</si>
  <si>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</si>
  <si>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</si>
  <si>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</si>
  <si>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</si>
  <si>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</si>
  <si>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</si>
  <si>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</si>
  <si>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</si>
  <si>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</si>
  <si>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</si>
  <si>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</si>
  <si>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</si>
  <si>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</si>
  <si>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</si>
  <si>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</si>
  <si>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</si>
  <si>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</si>
  <si>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</si>
  <si>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</si>
  <si>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</si>
  <si>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</si>
  <si>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</si>
  <si>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</si>
  <si>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</si>
  <si>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</si>
  <si>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</si>
  <si>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</si>
  <si>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</si>
  <si>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</si>
  <si>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</si>
  <si>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</si>
  <si>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</si>
  <si>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</si>
  <si>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</si>
  <si>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</si>
  <si>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</si>
  <si>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</si>
  <si>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</si>
  <si>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</si>
  <si>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</si>
  <si>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</si>
  <si>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</si>
  <si>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</si>
  <si>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</si>
  <si>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</si>
  <si>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</si>
  <si>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</si>
  <si>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</si>
  <si>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</si>
  <si>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</si>
  <si>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</si>
  <si>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</si>
  <si>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</si>
  <si>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</si>
  <si>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</si>
  <si>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</si>
  <si>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</si>
  <si>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</si>
  <si>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</si>
  <si>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</si>
  <si>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</si>
  <si>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</si>
  <si>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</si>
  <si>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</si>
  <si>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</si>
  <si>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</si>
  <si>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</si>
  <si>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</si>
  <si>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</si>
  <si>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</si>
  <si>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</si>
  <si>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</si>
  <si>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</si>
  <si>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</si>
  <si>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</si>
  <si>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</si>
  <si>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</si>
  <si>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</si>
  <si>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</si>
  <si>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</si>
  <si>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</si>
  <si>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</si>
  <si>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</si>
  <si>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</si>
  <si>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</si>
  <si>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</si>
  <si>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</si>
  <si>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</si>
  <si>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</si>
  <si>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</si>
  <si>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</si>
  <si>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</si>
  <si>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</si>
  <si>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</si>
  <si>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</si>
  <si>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</si>
  <si>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</si>
  <si>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</si>
  <si>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</si>
  <si>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</si>
  <si>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</si>
  <si>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</si>
  <si>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</si>
  <si>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</si>
  <si>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</si>
  <si>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</si>
  <si>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</si>
  <si>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</si>
  <si>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</si>
  <si>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</si>
  <si>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</si>
  <si>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</si>
  <si>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</si>
  <si>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</si>
  <si>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</si>
  <si>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</si>
  <si>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</si>
  <si>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</si>
  <si>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</si>
  <si>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</si>
  <si>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</si>
  <si>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</si>
  <si>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</si>
  <si>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</si>
  <si>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</si>
  <si>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</si>
  <si>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</si>
  <si>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</si>
  <si>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</si>
  <si>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</si>
  <si>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</si>
  <si>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</si>
  <si>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</si>
  <si>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</si>
  <si>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</si>
  <si>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</si>
  <si>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</si>
  <si>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</si>
  <si>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</si>
  <si>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</si>
  <si>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</si>
  <si>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</si>
  <si>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</si>
  <si>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</si>
  <si>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</si>
  <si>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</si>
  <si>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</si>
  <si>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</si>
  <si>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</si>
  <si>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</si>
  <si>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</si>
  <si>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</si>
  <si>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</si>
  <si>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</si>
  <si>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</si>
  <si>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</si>
  <si>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</si>
  <si>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</si>
  <si>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</si>
  <si>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</si>
  <si>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</si>
  <si>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</si>
  <si>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</si>
  <si>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</si>
  <si>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</si>
  <si>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</si>
  <si>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</si>
  <si>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</si>
  <si>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</si>
  <si>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</si>
  <si>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</si>
  <si>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</si>
  <si>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</si>
  <si>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</si>
  <si>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</si>
  <si>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</si>
  <si>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</si>
  <si>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</si>
  <si>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</si>
  <si>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</si>
  <si>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</si>
  <si>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</si>
  <si>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</si>
  <si>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</si>
  <si>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</si>
  <si>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</si>
  <si>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</si>
  <si>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</si>
  <si>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</si>
  <si>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</si>
  <si>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</si>
  <si>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</si>
  <si>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</si>
  <si>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</si>
  <si>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</si>
  <si>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</si>
  <si>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</si>
  <si>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</si>
  <si>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</si>
  <si>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</si>
  <si>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</si>
  <si>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</si>
  <si>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</si>
  <si>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</si>
  <si>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</si>
  <si>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</si>
  <si>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</si>
  <si>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</si>
  <si>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</si>
  <si>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</si>
  <si>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</si>
  <si>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</si>
  <si>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</si>
  <si>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</si>
  <si>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</si>
  <si>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</si>
  <si>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</si>
  <si>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</si>
  <si>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</si>
  <si>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</si>
  <si>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</si>
  <si>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</si>
  <si>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</si>
  <si>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</si>
  <si>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</si>
  <si>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</si>
  <si>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</si>
  <si>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</si>
  <si>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</si>
  <si>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</si>
  <si>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</si>
  <si>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</si>
  <si>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</si>
  <si>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</si>
  <si>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</si>
  <si>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</si>
  <si>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</si>
  <si>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</si>
  <si>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</si>
  <si>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</si>
  <si>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</si>
  <si>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</si>
  <si>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</si>
  <si>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</si>
  <si>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</si>
  <si>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</si>
  <si>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</si>
  <si>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</si>
  <si>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</si>
  <si>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</si>
  <si>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</si>
  <si>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</si>
  <si>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</si>
  <si>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</si>
  <si>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</si>
  <si>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</si>
  <si>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</si>
  <si>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</si>
  <si>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</si>
  <si>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</si>
  <si>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</si>
  <si>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</si>
  <si>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</si>
  <si>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</si>
  <si>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</si>
  <si>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</si>
  <si>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</si>
  <si>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</si>
  <si>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</si>
  <si>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</si>
  <si>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</si>
  <si>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</si>
  <si>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</si>
  <si>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</si>
  <si>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</si>
  <si>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</si>
  <si>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</si>
  <si>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</si>
  <si>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</si>
  <si>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</si>
  <si>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</si>
  <si>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</si>
  <si>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</si>
  <si>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</si>
  <si>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</si>
  <si>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</si>
  <si>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</si>
  <si>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</si>
  <si>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</si>
  <si>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</si>
  <si>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</si>
  <si>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</si>
  <si>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</si>
  <si>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</si>
  <si>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</si>
  <si>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</si>
  <si>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</si>
  <si>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</si>
  <si>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</si>
  <si>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</si>
  <si>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</si>
  <si>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</si>
  <si>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</si>
  <si>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</si>
  <si>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</si>
  <si>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</si>
  <si>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</si>
  <si>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</si>
  <si>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</si>
  <si>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</si>
  <si>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</si>
  <si>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</si>
  <si>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</si>
  <si>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</si>
  <si>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</si>
  <si>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</si>
  <si>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</si>
  <si>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</si>
  <si>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</si>
  <si>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</si>
  <si>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</si>
  <si>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</si>
  <si>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</si>
  <si>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</si>
  <si>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</si>
  <si>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</si>
  <si>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</si>
  <si>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</si>
  <si>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</si>
  <si>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</si>
  <si>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</si>
  <si>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</si>
  <si>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</si>
  <si>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</si>
  <si>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</si>
  <si>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</si>
  <si>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</si>
  <si>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</si>
  <si>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</si>
  <si>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</si>
  <si>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</si>
  <si>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</si>
  <si>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</si>
  <si>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</si>
  <si>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</si>
  <si>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</si>
  <si>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</si>
  <si>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</si>
  <si>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</si>
  <si>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</si>
  <si>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</si>
  <si>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</si>
  <si>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</si>
  <si>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</si>
  <si>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</si>
  <si>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</si>
  <si>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</si>
  <si>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</si>
  <si>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</si>
  <si>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</si>
  <si>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</si>
  <si>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</si>
  <si>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</si>
  <si>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</si>
  <si>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</si>
  <si>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</si>
  <si>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</si>
  <si>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</si>
  <si>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</si>
  <si>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</si>
  <si>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</si>
  <si>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</si>
  <si>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</si>
  <si>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</si>
  <si>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</si>
  <si>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</si>
  <si>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</si>
  <si>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</si>
  <si>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</si>
  <si>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</si>
  <si>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</si>
  <si>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</si>
  <si>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</si>
  <si>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</si>
  <si>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</si>
  <si>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</si>
  <si>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</si>
  <si>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</si>
  <si>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</si>
  <si>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</si>
  <si>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</si>
  <si>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</si>
  <si>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</si>
  <si>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</si>
  <si>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</si>
  <si>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</si>
  <si>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</si>
  <si>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</si>
  <si>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</si>
  <si>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</si>
  <si>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</si>
  <si>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</si>
  <si>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</si>
  <si>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</si>
  <si>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</si>
  <si>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</si>
  <si>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</si>
  <si>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</si>
  <si>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</si>
  <si>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</si>
  <si>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</si>
  <si>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</si>
  <si>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</si>
  <si>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</si>
  <si>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</si>
  <si>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</si>
  <si>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</si>
  <si>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</si>
  <si>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</si>
  <si>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</si>
  <si>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</si>
  <si>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</si>
  <si>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</si>
  <si>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</si>
  <si>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</si>
  <si>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</si>
  <si>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</si>
  <si>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</si>
  <si>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</si>
  <si>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</si>
  <si>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</si>
  <si>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</si>
  <si>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</si>
  <si>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</si>
  <si>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</si>
  <si>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</si>
  <si>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</si>
  <si>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</si>
  <si>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</si>
  <si>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</si>
  <si>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</si>
  <si>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</si>
  <si>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</si>
  <si>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</si>
  <si>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</si>
  <si>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</si>
  <si>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</si>
  <si>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</si>
  <si>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</si>
  <si>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</si>
  <si>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</si>
  <si>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</si>
  <si>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</si>
  <si>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</si>
  <si>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</si>
  <si>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</si>
  <si>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</si>
  <si>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</si>
  <si>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</si>
  <si>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</si>
  <si>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</si>
  <si>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</si>
  <si>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</si>
  <si>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</si>
  <si>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</si>
  <si>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</si>
  <si>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</si>
  <si>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</si>
  <si>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</si>
  <si>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</si>
  <si>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</si>
  <si>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</si>
  <si>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</si>
  <si>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</si>
  <si>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</si>
  <si>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</si>
  <si>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</si>
  <si>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</si>
  <si>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</si>
  <si>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</si>
  <si>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</si>
  <si>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</si>
  <si>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</si>
  <si>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</si>
  <si>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</si>
  <si>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</si>
  <si>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</si>
  <si>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</si>
  <si>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</si>
  <si>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</si>
  <si>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</si>
  <si>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</si>
  <si>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</si>
  <si>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</si>
  <si>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</si>
  <si>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</si>
  <si>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</si>
  <si>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</si>
  <si>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</si>
  <si>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</si>
  <si>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</si>
  <si>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</si>
  <si>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</si>
  <si>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</si>
  <si>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</si>
  <si>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</si>
  <si>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</si>
  <si>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</si>
  <si>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</si>
  <si>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</si>
  <si>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</si>
  <si>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</si>
  <si>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</si>
  <si>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</si>
  <si>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</si>
  <si>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</si>
  <si>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</si>
  <si>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</si>
  <si>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</si>
  <si>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</si>
  <si>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</si>
  <si>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</si>
  <si>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</si>
  <si>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</si>
  <si>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</si>
  <si>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</si>
  <si>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</si>
  <si>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</si>
  <si>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</si>
  <si>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</si>
  <si>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</si>
  <si>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</si>
  <si>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</si>
  <si>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</si>
  <si>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</si>
  <si>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</si>
  <si>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</si>
  <si>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</si>
  <si>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</si>
  <si>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</si>
  <si>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</si>
  <si>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</si>
  <si>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</si>
  <si>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</si>
  <si>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</si>
  <si>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</si>
  <si>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</si>
  <si>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</si>
  <si>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</si>
  <si>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</si>
  <si>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</si>
  <si>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</si>
  <si>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</si>
  <si>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</si>
  <si>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</si>
  <si>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</si>
  <si>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</si>
  <si>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</si>
  <si>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</si>
  <si>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</si>
  <si>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</si>
  <si>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</si>
  <si>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</si>
  <si>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</si>
  <si>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</si>
  <si>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</si>
  <si>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</si>
  <si>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</si>
  <si>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</si>
  <si>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</si>
  <si>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</si>
  <si>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</si>
  <si>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</si>
  <si>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</si>
  <si>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</si>
  <si>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</si>
  <si>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</si>
  <si>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</si>
  <si>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</si>
  <si>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</si>
  <si>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</si>
  <si>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</si>
  <si>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</si>
  <si>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</si>
  <si>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</si>
  <si>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</si>
  <si>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</si>
  <si>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</si>
  <si>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</si>
  <si>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</si>
  <si>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</si>
  <si>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</si>
  <si>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</si>
  <si>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</si>
  <si>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</si>
  <si>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</si>
  <si>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</si>
  <si>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</si>
  <si>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</si>
  <si>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</si>
  <si>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</si>
  <si>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</si>
  <si>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</si>
  <si>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</si>
  <si>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</si>
  <si>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</si>
  <si>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</si>
  <si>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</si>
  <si>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</si>
  <si>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</si>
  <si>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</si>
  <si>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</si>
  <si>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</si>
  <si>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</si>
  <si>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</si>
  <si>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</si>
  <si>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</si>
  <si>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</si>
  <si>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</si>
  <si>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</si>
  <si>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</si>
  <si>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</si>
  <si>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</si>
  <si>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</si>
  <si>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</si>
  <si>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</si>
  <si>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</si>
  <si>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</si>
  <si>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</si>
  <si>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</si>
  <si>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</si>
  <si>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</si>
  <si>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</si>
  <si>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</si>
  <si>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</si>
  <si>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</si>
  <si>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</si>
  <si>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</si>
  <si>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</si>
  <si>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</si>
  <si>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</si>
  <si>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</si>
  <si>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</si>
  <si>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</si>
  <si>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</si>
  <si>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</si>
  <si>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</si>
  <si>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</si>
  <si>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</si>
  <si>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</si>
  <si>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</si>
  <si>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</si>
  <si>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</si>
  <si>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</si>
  <si>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</si>
  <si>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</si>
  <si>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</si>
  <si>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</si>
  <si>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</si>
  <si>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</si>
  <si>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</si>
  <si>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</si>
  <si>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</si>
  <si>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</si>
  <si>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</si>
  <si>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</si>
  <si>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</si>
  <si>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</si>
  <si>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</si>
  <si>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</si>
  <si>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</si>
  <si>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</si>
  <si>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</si>
  <si>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</si>
  <si>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</si>
  <si>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</si>
  <si>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</si>
  <si>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</si>
  <si>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</si>
  <si>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</si>
  <si>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</si>
  <si>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</si>
  <si>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</si>
  <si>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</si>
  <si>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</si>
  <si>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</si>
  <si>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</si>
  <si>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</si>
  <si>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</si>
  <si>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</si>
  <si>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</si>
  <si>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</si>
  <si>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</si>
  <si>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</si>
  <si>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</si>
  <si>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</si>
  <si>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</si>
  <si>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</si>
  <si>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</si>
  <si>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</si>
  <si>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</si>
  <si>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</si>
  <si>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</si>
  <si>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</si>
  <si>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</si>
  <si>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</si>
  <si>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</si>
  <si>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</si>
  <si>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</si>
  <si>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</si>
  <si>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</si>
  <si>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</si>
  <si>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</si>
  <si>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</si>
  <si>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</si>
  <si>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</si>
  <si>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</si>
  <si>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</si>
  <si>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</si>
  <si>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</si>
  <si>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</si>
  <si>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</si>
  <si>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</si>
  <si>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</si>
  <si>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</si>
  <si>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</si>
  <si>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</si>
  <si>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</si>
  <si>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</si>
  <si>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</si>
  <si>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</si>
  <si>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</si>
  <si>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</si>
  <si>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</si>
  <si>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</si>
  <si>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</si>
  <si>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</si>
  <si>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</si>
  <si>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</si>
  <si>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</si>
  <si>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</si>
  <si>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</si>
  <si>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</si>
  <si>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</si>
  <si>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</si>
  <si>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</si>
  <si>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</si>
  <si>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</si>
  <si>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</si>
  <si>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</si>
  <si>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</si>
  <si>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</si>
  <si>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</si>
  <si>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</si>
  <si>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</si>
  <si>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</si>
  <si>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</si>
  <si>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</si>
  <si>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</si>
  <si>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</si>
  <si>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</si>
  <si>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</si>
  <si>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</si>
  <si>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</si>
  <si>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</si>
  <si>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</si>
  <si>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</si>
  <si>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</si>
  <si>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</si>
  <si>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</si>
  <si>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</si>
  <si>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</si>
  <si>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</si>
  <si>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</si>
  <si>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</si>
  <si>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</si>
  <si>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</si>
  <si>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</si>
  <si>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</si>
  <si>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</si>
  <si>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</si>
  <si>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</si>
  <si>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</si>
  <si>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</si>
  <si>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</si>
  <si>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</si>
  <si>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</si>
  <si>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</si>
  <si>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</si>
  <si>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</si>
  <si>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</si>
  <si>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</si>
  <si>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</si>
  <si>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</si>
  <si>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</si>
  <si>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</si>
  <si>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</si>
  <si>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</si>
  <si>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</si>
  <si>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</si>
  <si>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</si>
  <si>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</si>
  <si>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</si>
  <si>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</si>
  <si>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</si>
  <si>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</si>
  <si>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</si>
  <si>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</si>
  <si>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</si>
  <si>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</si>
  <si>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</si>
  <si>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</si>
  <si>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</si>
  <si>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</si>
  <si>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</si>
  <si>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</si>
  <si>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</si>
  <si>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</si>
  <si>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</si>
  <si>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</si>
  <si>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</si>
  <si>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</si>
  <si>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</si>
  <si>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</si>
  <si>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</si>
  <si>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</si>
  <si>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</si>
  <si>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</si>
  <si>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</si>
  <si>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</si>
  <si>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</si>
  <si>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</si>
  <si>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</si>
  <si>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</si>
  <si>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</si>
  <si>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</si>
  <si>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</si>
  <si>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</si>
  <si>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</si>
  <si>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</si>
  <si>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</si>
  <si>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</si>
  <si>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</si>
  <si>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</si>
  <si>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</si>
  <si>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</si>
  <si>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</si>
  <si>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</si>
  <si>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</si>
  <si>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</si>
  <si>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</si>
  <si>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</si>
  <si>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</si>
  <si>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</si>
  <si>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</si>
  <si>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</si>
  <si>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</si>
  <si>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</si>
  <si>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</si>
  <si>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</si>
  <si>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</si>
  <si>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</si>
  <si>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</si>
  <si>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</si>
  <si>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</si>
  <si>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</si>
  <si>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</si>
  <si>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</si>
  <si>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</si>
  <si>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</si>
  <si>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</si>
  <si>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</si>
  <si>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</si>
  <si>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</si>
  <si>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</si>
  <si>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</si>
  <si>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</si>
  <si>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</si>
  <si>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</si>
  <si>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</si>
  <si>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</si>
  <si>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</si>
  <si>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</si>
  <si>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</si>
  <si>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</si>
  <si>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</si>
  <si>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</si>
  <si>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</si>
  <si>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</si>
  <si>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</si>
  <si>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</si>
  <si>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</si>
  <si>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</si>
  <si>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</si>
  <si>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</si>
  <si>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</si>
  <si>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</si>
  <si>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</si>
  <si>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</si>
  <si>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</si>
  <si>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</si>
  <si>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</si>
  <si>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</si>
  <si>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</si>
  <si>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</si>
  <si>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</si>
  <si>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</si>
  <si>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</si>
  <si>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</si>
  <si>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</si>
  <si>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</si>
  <si>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</si>
  <si>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</si>
  <si>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</si>
  <si>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</si>
  <si>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</si>
  <si>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</si>
  <si>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</si>
  <si>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</si>
  <si>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PCM-20251204-00000429</t>
  </si>
  <si>
    <t>team dispatched from hufuf as we have blackout in Harad area</t>
  </si>
  <si>
    <t>PCM-20251204-00000819</t>
  </si>
  <si>
    <t>Critical</t>
  </si>
  <si>
    <t>team at gate following with saudi cordinator waiting approval</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</si>
  <si>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</si>
  <si>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</si>
  <si>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</si>
  <si>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</si>
  <si>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</si>
  <si>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</si>
  <si>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</si>
  <si>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</si>
  <si>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</si>
  <si>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</si>
  <si>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</si>
  <si>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</si>
  <si>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</si>
  <si>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</si>
  <si>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</si>
  <si>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</si>
  <si>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</si>
  <si>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</si>
  <si>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</si>
  <si>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</si>
  <si>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</si>
  <si>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</si>
  <si>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</si>
  <si>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</si>
  <si>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</si>
  <si>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</si>
  <si>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</si>
  <si>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</si>
  <si>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</si>
  <si>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</si>
  <si>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</si>
  <si>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</si>
  <si>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</si>
  <si>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</si>
  <si>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</si>
  <si>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</si>
  <si>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</si>
  <si>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</si>
  <si>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</si>
  <si>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</si>
  <si>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</si>
  <si>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</si>
  <si>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</si>
  <si>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</si>
  <si>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</si>
  <si>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</si>
  <si>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</si>
  <si>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</si>
  <si>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</si>
  <si>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</si>
  <si>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</si>
  <si>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</si>
  <si>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</si>
  <si>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</si>
  <si>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</si>
  <si>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</si>
  <si>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</si>
  <si>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</si>
  <si>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</si>
  <si>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</si>
  <si>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</si>
  <si>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</si>
  <si>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</si>
  <si>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</si>
  <si>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</si>
  <si>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</si>
  <si>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</si>
  <si>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</si>
  <si>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</si>
  <si>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</si>
  <si>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</si>
  <si>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</si>
  <si>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</si>
  <si>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</si>
  <si>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</si>
  <si>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</si>
  <si>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</si>
  <si>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</si>
  <si>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</si>
  <si>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</si>
  <si>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</si>
  <si>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</si>
  <si>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</si>
  <si>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PCM-20251204-00000699</t>
  </si>
  <si>
    <t>RIY0818</t>
  </si>
  <si>
    <t xml:space="preserve">Major </t>
  </si>
  <si>
    <t>team on the way ETA 120 mins</t>
  </si>
  <si>
    <t xml:space="preserve"> PCM-20250215-00000830 </t>
  </si>
  <si>
    <t>LTE site still down and  site located in aramco area access issue need special permission</t>
  </si>
  <si>
    <t>NO PCM</t>
  </si>
  <si>
    <t xml:space="preserve">Modules issue and under arranging </t>
  </si>
  <si>
    <t>PCM-20251204-00000728</t>
  </si>
  <si>
    <t>30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</si>
  <si>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</si>
  <si>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</si>
  <si>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</si>
  <si>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</si>
  <si>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</si>
  <si>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</si>
  <si>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</si>
  <si>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</si>
  <si>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PCM-20251204-00000909</t>
  </si>
  <si>
    <t>EM Team on the way ETA: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</si>
</sst>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25" fillId="0" borderId="8" xfId="0" applyFont="1" applyBorder="1"/>
    <xf numFmtId="0" fontId="19" fillId="9" borderId="10" xfId="0" applyFont="1" applyFill="1" applyBorder="1" applyAlignment="1">
      <alignment horizontal="center" vertical="center"/>
    </xf>
    <xf numFmtId="0" fontId="19" fillId="9" borderId="9"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2" totalsRowShown="0" headerRowDxfId="172" dataDxfId="171" headerRowBorderDxfId="169" tableBorderDxfId="170" totalsRowBorderDxfId="168">
  <autoFilter ref="A1:L2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 totalsRowShown="0" headerRowDxfId="155" dataDxfId="154" headerRowBorderDxfId="152" tableBorderDxfId="153" totalsRowBorderDxfId="151">
  <autoFilter ref="A1:CJ2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5" totalsRowShown="0" headerRowDxfId="62" dataDxfId="61" headerRowBorderDxfId="59" tableBorderDxfId="60">
  <autoFilter ref="A1:L92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02" totalsRowShown="0" headerRowDxfId="46" dataDxfId="45" headerRowBorderDxfId="43" tableBorderDxfId="44" totalsRowBorderDxfId="42">
  <autoFilter ref="A1:L20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6" totalsRowShown="0" headerRowDxfId="29" dataDxfId="28" headerRowBorderDxfId="26" tableBorderDxfId="27">
  <autoFilter ref="A1:L6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6" totalsRowShown="0" headerRowDxfId="13" tableBorderDxfId="12">
  <autoFilter ref="A1:L42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2"/>
  <sheetViews>
    <sheetView workbookViewId="0">
      <selection activeCell="E9" sqref="E9"/>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332.55292303241004</v>
      </c>
      <c r="H2" s="73">
        <v>45662.943402777775</v>
      </c>
      <c r="I2" s="56" t="str">
        <f>IFERROR(VLOOKUP(D2,DB!A:F,6,0),"")</f>
        <v>Generator-SG</v>
      </c>
      <c r="J2" s="56" t="str">
        <f>IFERROR(VLOOKUP(D2,DB!A:G,7,0),"")</f>
        <v>Dead</v>
      </c>
      <c r="K2" s="64" t="s">
        <v>39107</v>
      </c>
      <c r="L2" s="62" t="str">
        <f>IFERROR(VLOOKUP(D2,DB!A:I,9,0),"")</f>
        <v>Latis</v>
      </c>
    </row>
    <row r="3" spans="1:15" ht="37.5" customHeight="1">
      <c r="A3" s="129" t="s">
        <v>39108</v>
      </c>
      <c r="B3" s="128" t="str">
        <f>IFERROR(VLOOKUP(D3,DB!A:K,11,0),"")</f>
        <v>R1</v>
      </c>
      <c r="C3" s="128">
        <v>1</v>
      </c>
      <c r="D3" s="56" t="s">
        <v>19777</v>
      </c>
      <c r="E3" s="127" t="s">
        <v>39106</v>
      </c>
      <c r="F3" s="126">
        <v>45995.254814814813</v>
      </c>
      <c r="G3" s="125">
        <f ca="1">IFERROR(NOW()-F3,"-")</f>
        <v>0.24653414352360414</v>
      </c>
      <c r="H3" s="126">
        <v>45995.240925925929</v>
      </c>
      <c r="I3" s="128" t="str">
        <f>IFERROR(VLOOKUP(D3,DB!A:F,6,0),"")</f>
        <v>SCECO</v>
      </c>
      <c r="J3" s="128" t="str">
        <f>IFERROR(VLOOKUP(D3,DB!A:G,7,0),"")</f>
        <v>No BB Design+No BB Shifted</v>
      </c>
      <c r="K3" s="124" t="s">
        <v>39109</v>
      </c>
      <c r="L3" s="123" t="str">
        <f>IFERROR(VLOOKUP(D3,DB!A:I,9,0),"")</f>
        <v>Latis</v>
      </c>
    </row>
    <row r="4" spans="1:15" ht="15" customHeight="1">
      <c r="A4" s="129" t="s">
        <v>39110</v>
      </c>
      <c r="B4" s="128" t="str">
        <f>IFERROR(VLOOKUP(D4,DB!A:K,11,0),"")</f>
        <v>R1</v>
      </c>
      <c r="C4" s="128">
        <v>1</v>
      </c>
      <c r="D4" s="56" t="s">
        <v>12688</v>
      </c>
      <c r="E4" s="127" t="s">
        <v>39111</v>
      </c>
      <c r="F4" s="126">
        <v>45995.466192129628</v>
      </c>
      <c r="G4" s="125">
        <f ca="1">IFERROR(NOW()-F4,"-")</f>
        <v>3.5156828707840759E-2</v>
      </c>
      <c r="H4" s="126">
        <v>45995.460625</v>
      </c>
      <c r="I4" s="128" t="str">
        <f>IFERROR(VLOOKUP(D4,DB!A:F,6,0),"")</f>
        <v>SCECO+STB</v>
      </c>
      <c r="J4" s="128" t="str">
        <f>IFERROR(VLOOKUP(D4,DB!A:G,7,0),"")</f>
        <v>Weak</v>
      </c>
      <c r="K4" s="124" t="s">
        <v>39112</v>
      </c>
      <c r="L4" s="123" t="str">
        <f>IFERROR(VLOOKUP(D4,DB!A:I,9,0),"")</f>
        <v>Latis</v>
      </c>
    </row>
    <row r="5" spans="1:15" ht="15" customHeight="1">
      <c r="A5" s="129"/>
      <c r="B5" s="128" t="str">
        <f>IFERROR(VLOOKUP(D5,DB!A:K,11,0),"")</f>
        <v/>
      </c>
      <c r="C5" s="128"/>
      <c r="D5" s="56"/>
      <c r="E5" s="127"/>
      <c r="F5" s="126"/>
      <c r="G5" s="125">
        <f ca="1">IFERROR(NOW()-F5,"-")</f>
        <v>45995.501348958336</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45995.501348958336</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45995.501348958336</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45995.501348958336</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45995.501348958336</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45995.501348958336</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45995.501348958336</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45995.501348958336</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45995.501348958336</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45995.501348958336</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45995.501348958336</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45995.501348958336</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45995.501348958336</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45995.501348958336</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45995.501348958336</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45995.501348958336</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45995.501348958336</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45995.501348958336</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45995.501348958336</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45995.501348958336</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45995.501348958336</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45995.501348958336</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45995.501348958336</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45995.501348958336</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45995.501348958336</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45995.501348958336</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45995.501348958336</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45995.501348958336</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45995.501348958336</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45995.501348958336</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45995.501348958336</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45995.501348958336</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45995.501348958336</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45995.501348958336</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45995.501348958336</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45995.501348958336</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45995.501348958336</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45995.501348958336</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45995.501348958336</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45995.501348958336</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45995.501348958336</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45995.501348958336</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45995.501348958336</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45995.501348958336</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45995.501348958336</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45995.501348958336</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45995.501348958336</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45995.501348958336</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45995.501348958336</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45995.501348958336</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45995.501348958336</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45995.501348958336</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45995.501348958336</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45995.501348958336</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45995.501348958336</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45995.501348958336</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45995.501348958336</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45995.501348958336</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45995.501348958336</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45995.501348958336</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45995.501348958336</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45995.501348958336</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45995.501348958336</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45995.501348958336</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45995.501348958336</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45995.501348958336</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45995.501348958336</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45995.501348958336</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45995.501348958336</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45995.501348958336</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45995.501348958336</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45995.501348958336</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45995.501348958336</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45995.501348958336</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45995.501348958336</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45995.501348958336</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45995.501348958336</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45995.501348958336</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45995.501348958336</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45995.501348958336</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45995.501348958336</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45995.501348958336</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45995.501348958336</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45995.501348958336</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45995.501348958336</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45995.501348958336</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45995.501348958336</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45995.501348958336</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45995.501348958336</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45995.501348958336</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45995.501348958336</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45995.501348958336</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45995.501348958336</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45995.501348958336</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45995.501348958336</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45995.501348958336</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45995.501348958336</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45995.501348958336</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45995.501348958336</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45995.501348958336</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45995.501348958336</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45995.501348958336</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45995.501348958336</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45995.501348958336</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45995.501348958336</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45995.501348958336</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45995.501348958336</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45995.501348958336</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45995.501348958336</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45995.501348958336</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45995.501348958336</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45995.501348958336</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45995.501348958336</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45995.501348958336</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45995.501348958336</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45995.501348958336</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45995.501348958336</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45995.501348958336</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45995.501348958336</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45995.501348958336</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45995.501348958336</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45995.501348958336</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45995.501348958336</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45995.501348958336</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45995.501348958336</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45995.501348958336</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45995.501348958336</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45995.501348958336</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45995.501348958336</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45995.501348958336</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45995.501348958336</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45995.501348958336</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45995.501348958336</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45995.501348958336</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45995.501348958336</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45995.501348958336</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45995.501348958336</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45995.501348958336</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45995.501348958336</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45995.501348958336</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45995.501348958336</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45995.501348958336</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45995.501348958336</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45995.501348958336</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45995.501348958336</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45995.501348958336</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45995.501348958336</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45995.501348958336</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45995.501348958336</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45995.501348958336</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45995.501348958336</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45995.501348958336</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45995.501348958336</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45995.501348958336</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45995.501348958336</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45995.501348958336</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45995.501348958336</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45995.501348958336</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45995.501348958336</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45995.501348958336</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45995.501348958336</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45995.501348958336</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45995.501348958336</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45995.501348958336</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45995.501348958336</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45995.501348958336</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45995.501348958336</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45995.501348958336</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45995.501348958336</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45995.501348958336</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45995.501348958336</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45995.501348958336</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45995.501348958336</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45995.501348958336</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45995.501348958336</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45995.501348958336</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45995.501348958336</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45995.501348958336</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45995.501348958336</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45995.501348958336</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45995.501348958336</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45995.501348958336</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45995.501348958336</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45995.501348958336</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45995.501348958336</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45995.501348958336</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45995.501348958336</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45995.501348958336</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45995.501348958336</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45995.501348958336</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45995.501348958336</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45995.501348958336</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45995.501348958336</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45995.501348958336</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45995.501348958336</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45995.501348958336</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45995.501348958336</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45995.501348958336</v>
      </c>
      <c r="H202" s="126"/>
      <c r="I202" s="128" t="str">
        <f>IFERROR(VLOOKUP(D202,DB!A:F,6,0),"")</f>
        <v/>
      </c>
      <c r="J202" s="128" t="str">
        <f>IFERROR(VLOOKUP(D202,DB!A:G,7,0),"")</f>
        <v/>
      </c>
      <c r="K202" s="124"/>
      <c r="L202" s="123" t="str">
        <f>IFERROR(VLOOKUP(D202,DB!A:I,9,0),"")</f>
        <v/>
      </c>
    </row>
  </sheetData>
  <customSheetViews>
    <customSheetView guid="{F6042A99-DD27-4453-835D-0834D95730CC}" filter="1" showAutoFilter="1">
      <pageMargins left="0" right="0" top="0" bottom="0" header="0" footer="0"/>
      <autoFilter ref="B1:M1" xr:uid="{4C460FA1-23BB-4AB9-832E-B17A6FB35794}"/>
    </customSheetView>
  </customSheetViews>
  <dataValidations count="2">
    <dataValidation allowBlank="1" showInputMessage="1" showErrorMessage="1" sqref="E1" xr:uid="{5DBA255D-CDD9-49FB-AD3C-AF70AB4EE696}"/>
    <dataValidation type="list" allowBlank="1" showInputMessage="1" showErrorMessage="1" sqref="E2:E2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
  <sheetViews>
    <sheetView workbookViewId="0">
      <selection activeCell="A4" sqref="A4:XFD4"/>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39113</v>
      </c>
      <c r="N1" s="84" t="s">
        <v>39114</v>
      </c>
      <c r="O1" s="84" t="s">
        <v>39115</v>
      </c>
      <c r="P1" s="84" t="s">
        <v>39116</v>
      </c>
      <c r="Q1" s="84" t="s">
        <v>39117</v>
      </c>
      <c r="R1" s="84" t="s">
        <v>39118</v>
      </c>
      <c r="S1" s="84" t="s">
        <v>39119</v>
      </c>
      <c r="T1" s="84" t="s">
        <v>39120</v>
      </c>
      <c r="U1" s="84" t="s">
        <v>39121</v>
      </c>
      <c r="V1" s="84" t="s">
        <v>39122</v>
      </c>
      <c r="W1" s="84" t="s">
        <v>39123</v>
      </c>
      <c r="X1" s="84" t="s">
        <v>39124</v>
      </c>
      <c r="Y1" s="84" t="s">
        <v>39125</v>
      </c>
      <c r="Z1" s="84" t="s">
        <v>39126</v>
      </c>
      <c r="AA1" s="84" t="s">
        <v>39127</v>
      </c>
      <c r="AB1" s="84" t="s">
        <v>39128</v>
      </c>
      <c r="AC1" s="84" t="s">
        <v>39129</v>
      </c>
      <c r="AD1" s="84" t="s">
        <v>39130</v>
      </c>
      <c r="AE1" s="84" t="s">
        <v>39131</v>
      </c>
      <c r="AF1" s="84" t="s">
        <v>39132</v>
      </c>
      <c r="AG1" s="84" t="s">
        <v>39133</v>
      </c>
      <c r="AH1" s="84" t="s">
        <v>39134</v>
      </c>
      <c r="AI1" s="84" t="s">
        <v>39135</v>
      </c>
      <c r="AJ1" s="84" t="s">
        <v>39136</v>
      </c>
      <c r="AK1" s="84" t="s">
        <v>39137</v>
      </c>
      <c r="AL1" s="84" t="s">
        <v>39138</v>
      </c>
      <c r="AM1" s="84" t="s">
        <v>39139</v>
      </c>
      <c r="AN1" s="84" t="s">
        <v>39140</v>
      </c>
      <c r="AO1" s="84" t="s">
        <v>39141</v>
      </c>
      <c r="AP1" s="84" t="s">
        <v>39142</v>
      </c>
      <c r="AQ1" s="84" t="s">
        <v>39143</v>
      </c>
      <c r="AR1" s="84" t="s">
        <v>39144</v>
      </c>
      <c r="AS1" s="84" t="s">
        <v>39145</v>
      </c>
      <c r="AT1" s="84" t="s">
        <v>39146</v>
      </c>
      <c r="AU1" s="84" t="s">
        <v>39147</v>
      </c>
      <c r="AV1" s="84" t="s">
        <v>39148</v>
      </c>
      <c r="AW1" s="84" t="s">
        <v>39149</v>
      </c>
      <c r="AX1" s="84" t="s">
        <v>39150</v>
      </c>
      <c r="AY1" s="84" t="s">
        <v>39151</v>
      </c>
      <c r="AZ1" s="84" t="s">
        <v>39152</v>
      </c>
      <c r="BA1" s="84" t="s">
        <v>39153</v>
      </c>
      <c r="BB1" s="84" t="s">
        <v>39154</v>
      </c>
      <c r="BC1" s="84" t="s">
        <v>39155</v>
      </c>
      <c r="BD1" s="84" t="s">
        <v>39156</v>
      </c>
      <c r="BE1" s="84" t="s">
        <v>39157</v>
      </c>
      <c r="BF1" s="84" t="s">
        <v>39158</v>
      </c>
      <c r="BG1" s="84" t="s">
        <v>39159</v>
      </c>
      <c r="BH1" s="84" t="s">
        <v>39160</v>
      </c>
      <c r="BI1" s="84" t="s">
        <v>39161</v>
      </c>
      <c r="BJ1" s="84" t="s">
        <v>39162</v>
      </c>
      <c r="BK1" s="84" t="s">
        <v>39163</v>
      </c>
      <c r="BL1" s="84" t="s">
        <v>39164</v>
      </c>
      <c r="BM1" s="84" t="s">
        <v>39165</v>
      </c>
      <c r="BN1" s="84" t="s">
        <v>39166</v>
      </c>
      <c r="BO1" s="84" t="s">
        <v>39167</v>
      </c>
      <c r="BP1" s="84" t="s">
        <v>39168</v>
      </c>
      <c r="BQ1" s="84" t="s">
        <v>39169</v>
      </c>
      <c r="BR1" s="84" t="s">
        <v>39170</v>
      </c>
      <c r="BS1" s="84" t="s">
        <v>39171</v>
      </c>
      <c r="BT1" s="84" t="s">
        <v>39172</v>
      </c>
      <c r="BU1" s="84" t="s">
        <v>39173</v>
      </c>
      <c r="BV1" s="84" t="s">
        <v>39174</v>
      </c>
      <c r="BW1" s="84" t="s">
        <v>39175</v>
      </c>
      <c r="BX1" s="84" t="s">
        <v>39176</v>
      </c>
      <c r="BY1" s="84" t="s">
        <v>39177</v>
      </c>
      <c r="BZ1" s="84" t="s">
        <v>39178</v>
      </c>
      <c r="CA1" s="84" t="s">
        <v>39179</v>
      </c>
      <c r="CB1" s="84" t="s">
        <v>39180</v>
      </c>
      <c r="CC1" s="84" t="s">
        <v>39181</v>
      </c>
      <c r="CD1" s="84" t="s">
        <v>39182</v>
      </c>
      <c r="CE1" s="84" t="s">
        <v>39183</v>
      </c>
      <c r="CF1" s="84" t="s">
        <v>39184</v>
      </c>
      <c r="CG1" s="84" t="s">
        <v>39185</v>
      </c>
      <c r="CH1" s="84" t="s">
        <v>39186</v>
      </c>
      <c r="CI1" s="84" t="s">
        <v>39187</v>
      </c>
      <c r="CJ1" s="84" t="s">
        <v>39188</v>
      </c>
    </row>
    <row r="2" spans="1:88" s="115" customFormat="1" ht="31.5" customHeight="1">
      <c r="A2" s="58" t="s">
        <v>39189</v>
      </c>
      <c r="B2" s="58" t="s">
        <v>27</v>
      </c>
      <c r="C2" s="58">
        <v>1</v>
      </c>
      <c r="D2" s="58" t="s">
        <v>19608</v>
      </c>
      <c r="E2" s="81" t="s">
        <v>39111</v>
      </c>
      <c r="F2" s="71">
        <v>45322.056979166664</v>
      </c>
      <c r="G2" s="72" t="s">
        <v>39190</v>
      </c>
      <c r="H2" s="83">
        <v>45322.050729166665</v>
      </c>
      <c r="I2" s="58" t="s">
        <v>88</v>
      </c>
      <c r="J2" s="58" t="s">
        <v>65</v>
      </c>
      <c r="K2" s="82" t="s">
        <v>39191</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39192</v>
      </c>
      <c r="B3" s="58" t="str">
        <f>IFERROR(VLOOKUP(D3,DB!A:K,11,0),"")</f>
        <v>R2</v>
      </c>
      <c r="C3" s="58">
        <v>1</v>
      </c>
      <c r="D3" s="58" t="s">
        <v>25669</v>
      </c>
      <c r="E3" s="81" t="s">
        <v>39106</v>
      </c>
      <c r="F3" s="71">
        <v>45824.999837962961</v>
      </c>
      <c r="G3" s="72">
        <f t="shared" ref="G3" ca="1" si="0">IFERROR(NOW()-F3,"-")</f>
        <v>170.5015109953747</v>
      </c>
      <c r="H3" s="71">
        <v>45824.993587962963</v>
      </c>
      <c r="I3" s="58" t="str">
        <f>IFERROR(VLOOKUP(D3,DB!A:F,6,0),"")</f>
        <v>Generator-SG</v>
      </c>
      <c r="J3" s="58" t="str">
        <f>IFERROR(VLOOKUP(D3,DB!A:G,7,0),"")</f>
        <v>Good</v>
      </c>
      <c r="K3" s="82" t="s">
        <v>39193</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39194</v>
      </c>
      <c r="B4" s="18" t="str">
        <f>IFERROR(VLOOKUP(D4,DB!A:K,11,0),"")</f>
        <v>R2</v>
      </c>
      <c r="C4" s="18">
        <v>1</v>
      </c>
      <c r="D4" s="18" t="s">
        <v>17800</v>
      </c>
      <c r="E4" s="81" t="s">
        <v>39106</v>
      </c>
      <c r="F4" s="100">
        <v>45984.387418981481</v>
      </c>
      <c r="G4" s="101">
        <f ca="1">IFERROR(NOW()-F4,"-")</f>
        <v>11.113929976854706</v>
      </c>
      <c r="H4" s="100">
        <v>45984.381168981483</v>
      </c>
      <c r="I4" s="18" t="str">
        <f>IFERROR(VLOOKUP(D4,DB!A:F,6,0),"")</f>
        <v>SCECO</v>
      </c>
      <c r="J4" s="18" t="str">
        <f>IFERROR(VLOOKUP(D4,DB!A:G,7,0),"")</f>
        <v>Vandalized</v>
      </c>
      <c r="K4" s="19" t="s">
        <v>39195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s="153" customFormat="1" ht="31.5" customHeight="1">
      <c r="A5" s="155" t="s">
        <v>39196</v>
      </c>
      <c r="B5" s="58" t="s">
        <v>27</v>
      </c>
      <c r="C5" s="58">
        <v>1</v>
      </c>
      <c r="D5" s="58" t="s">
        <v>39197</v>
      </c>
      <c r="E5" s="81" t="s">
        <v>39198</v>
      </c>
      <c r="F5" s="71">
        <v>45995.413356481484</v>
      </c>
      <c r="G5" s="72">
        <f ca="1">IFERROR(NOW()-F5,"-")</f>
        <v>8.7992476852377877E-2</v>
      </c>
      <c r="H5" s="83">
        <v>45995.407407407409</v>
      </c>
      <c r="I5" s="58" t="str">
        <f>IFERROR(VLOOKUP(D5,DB!A:F,6,0),"")</f>
        <v/>
      </c>
      <c r="J5" s="58" t="str">
        <f>IFERROR(VLOOKUP(D5,DB!A:G,7,0),"")</f>
        <v/>
      </c>
      <c r="K5" s="82" t="s">
        <v>39199</v>
      </c>
      <c r="L5" s="58" t="s">
        <v>8215</v>
      </c>
      <c r="M5" s="58"/>
      <c r="N5" s="58"/>
      <c r="O5" s="58"/>
      <c r="P5" s="58"/>
      <c r="Q5" s="58"/>
      <c r="R5" s="58"/>
      <c r="S5" s="58"/>
      <c r="T5" s="58"/>
      <c r="U5" s="58"/>
      <c r="V5" s="58"/>
      <c r="W5" s="58"/>
      <c r="X5" s="58"/>
      <c r="Y5" s="58"/>
      <c r="Z5" s="58"/>
      <c r="AA5" s="58"/>
      <c r="AB5" s="58"/>
      <c r="AC5" s="58"/>
      <c r="AD5" s="58"/>
      <c r="AE5" s="58"/>
      <c r="AF5" s="58"/>
      <c r="AG5" s="58"/>
      <c r="AH5" s="58"/>
      <c r="AI5" s="58"/>
      <c r="AJ5" s="58"/>
      <c r="AK5" s="58"/>
      <c r="AL5" s="58"/>
      <c r="AM5" s="58"/>
      <c r="AN5" s="58"/>
      <c r="AO5" s="58"/>
      <c r="AP5" s="58"/>
      <c r="AQ5" s="58"/>
      <c r="AR5" s="58"/>
      <c r="AS5" s="58"/>
      <c r="AT5" s="58"/>
      <c r="AU5" s="58"/>
      <c r="AV5" s="58"/>
      <c r="AW5" s="58"/>
      <c r="AX5" s="58"/>
      <c r="AY5" s="58"/>
      <c r="AZ5" s="58"/>
      <c r="BA5" s="58"/>
      <c r="BB5" s="58"/>
      <c r="BC5" s="58"/>
      <c r="BD5" s="58"/>
      <c r="BE5" s="58"/>
      <c r="BF5" s="58"/>
      <c r="BG5" s="58"/>
      <c r="BH5" s="58"/>
      <c r="BI5" s="58"/>
      <c r="BJ5" s="58"/>
      <c r="BK5" s="58"/>
      <c r="BL5" s="58"/>
      <c r="BM5" s="58"/>
      <c r="BN5" s="58"/>
      <c r="BO5" s="58"/>
      <c r="BP5" s="58"/>
      <c r="BQ5" s="58"/>
      <c r="BR5" s="58"/>
      <c r="BS5" s="58"/>
      <c r="BT5" s="58"/>
      <c r="BU5" s="58"/>
      <c r="BV5" s="58"/>
      <c r="BW5" s="58"/>
      <c r="BX5" s="58"/>
      <c r="BY5" s="58"/>
      <c r="BZ5" s="58"/>
      <c r="CA5" s="58"/>
      <c r="CB5" s="58"/>
      <c r="CC5" s="58"/>
      <c r="CD5" s="58"/>
      <c r="CE5" s="58"/>
      <c r="CF5" s="58"/>
      <c r="CG5" s="58"/>
      <c r="CH5" s="58"/>
      <c r="CI5" s="58"/>
      <c r="CJ5" s="154"/>
    </row>
    <row r="6" spans="1:88" ht="31.5" customHeight="1">
      <c r="A6" s="98"/>
      <c r="B6" s="18" t="str">
        <f>IFERROR(VLOOKUP(D6,DB!A:K,11,0),"")</f>
        <v/>
      </c>
      <c r="C6" s="18"/>
      <c r="D6" s="18"/>
      <c r="E6" s="99"/>
      <c r="F6" s="100"/>
      <c r="G6" s="101">
        <f ca="1">IFERROR(NOW()-F6,"-")</f>
        <v>45995.501348958336</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45995.501348958336</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45995.501348958336</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45995.501348958336</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45995.501348958336</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45995.501348958336</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45995.501348958336</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45995.501348958336</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45995.501348958336</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45995.501348958336</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45995.501348958336</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45995.501348958336</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45995.501348958336</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45995.501348958336</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45995.501348958336</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45995.501348958336</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45995.501348958336</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45995.501348958336</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sheetData>
  <dataValidations count="2">
    <dataValidation allowBlank="1" showInputMessage="1" showErrorMessage="1" sqref="E1" xr:uid="{4D935161-CDD3-4592-B877-3FB59C99E142}"/>
    <dataValidation type="list" allowBlank="1" showInputMessage="1" showErrorMessage="1" sqref="E3:E2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5"/>
  <sheetViews>
    <sheetView workbookViewId="0">
      <selection activeCell="H4" sqref="H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14" ca="1" si="0">IFERROR(NOW()-F2,"-")</f>
        <v>45995.501348958336</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45995.501348958336</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45995.501348958336</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45995.501348958336</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45995.501348958336</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45995.501348958336</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45995.501348958336</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45995.501348958336</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45995.501348958336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45995.501348958336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45995.501348958336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45995.501348958336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45995.501348958336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ref="G15:G78" ca="1" si="1">IFERROR(NOW()-F15,"-")</f>
        <v>45995.501348958336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45995.501348958336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45995.501348958336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45995.501348958336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45995.501348958336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45995.501348958336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45995.501348958336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45995.501348958336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45995.501348958336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45995.501348958336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45995.501348958336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45995.501348958336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45995.501348958336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45995.501348958336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45995.501348958336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45995.501348958336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45995.501348958336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45995.501348958336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45995.501348958336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45995.501348958336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45995.501348958336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45995.501348958336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45995.501348958336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45995.501348958336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45995.501348958336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45995.501348958336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45995.501348958336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45995.501348958336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45995.501348958336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45995.501348958336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45995.501348958336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45995.501348958336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45995.501348958336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45995.501348958336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45995.501348958336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45995.501348958336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45995.501348958336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45995.501348958336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45995.501348958336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45995.501348958336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45995.501348958336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45995.501348958336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45995.501348958336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45995.501348958336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45995.501348958336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45995.501348958336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45995.501348958336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45995.501348958336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45995.501348958336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45995.501348958336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45995.501348958336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45995.501348958336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45995.501348958336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45995.501348958336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45995.501348958336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45995.501348958336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45995.501348958336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45995.501348958336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45995.501348958336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45995.501348958336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45995.501348958336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45995.501348958336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45995.501348958336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45995.501348958336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ref="G79:G142" ca="1" si="2">IFERROR(NOW()-F79,"-")</f>
        <v>45995.501348958336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45995.501348958336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45995.501348958336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45995.501348958336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45995.501348958336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45995.501348958336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45995.501348958336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45995.501348958336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45995.501348958336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45995.501348958336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45995.501348958336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45995.501348958336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45995.501348958336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45995.501348958336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45995.501348958336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45995.501348958336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45995.501348958336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45995.501348958336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45995.501348958336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45995.501348958336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45995.501348958336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45995.501348958336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45995.501348958336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45995.501348958336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45995.501348958336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45995.501348958336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45995.501348958336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45995.501348958336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45995.501348958336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45995.501348958336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45995.501348958336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45995.501348958336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45995.501348958336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45995.501348958336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45995.501348958336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45995.501348958336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45995.501348958336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45995.501348958336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45995.501348958336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45995.501348958336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45995.501348958336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45995.501348958336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45995.501348958336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45995.501348958336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45995.501348958336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45995.501348958336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45995.501348958336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45995.501348958336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45995.501348958336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45995.501348958336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45995.501348958336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45995.501348958336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45995.501348958336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45995.501348958336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45995.501348958336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45995.501348958336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45995.501348958336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45995.501348958336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45995.501348958336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45995.501348958336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45995.501348958336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45995.501348958336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45995.501348958336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45995.501348958336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ref="G143:G206" ca="1" si="3">IFERROR(NOW()-F143,"-")</f>
        <v>45995.501348958336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45995.501348958336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45995.501348958336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45995.501348958336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45995.501348958336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45995.501348958336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45995.501348958336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45995.501348958336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45995.501348958336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45995.501348958336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45995.501348958336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45995.501348958336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45995.501348958336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45995.501348958336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45995.501348958336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45995.501348958336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45995.501348958336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45995.501348958336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45995.501348958336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45995.501348958336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45995.501348958336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45995.501348958336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45995.501348958336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45995.501348958336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45995.501348958336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45995.501348958336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45995.501348958336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45995.501348958336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45995.501348958336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45995.501348958336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45995.501348958336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45995.501348958336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45995.501348958336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45995.501348958336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45995.501348958336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45995.501348958336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45995.501348958336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45995.501348958336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45995.501348958336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45995.501348958336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45995.501348958336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45995.501348958336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45995.501348958336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45995.501348958336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45995.501348958336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45995.501348958336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45995.501348958336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45995.501348958336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45995.501348958336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45995.501348958336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45995.501348958336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45995.501348958336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45995.501348958336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45995.501348958336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45995.501348958336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45995.501348958336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45995.501348958336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45995.501348958336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45995.501348958336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45995.501348958336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45995.501348958336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45995.501348958336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45995.501348958336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45995.501348958336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ref="G207:G270" ca="1" si="4">IFERROR(NOW()-F207,"-")</f>
        <v>45995.501348958336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45995.501348958336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45995.501348958336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45995.501348958336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45995.501348958336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45995.501348958336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45995.501348958336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45995.501348958336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45995.501348958336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45995.501348958336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45995.501348958336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45995.501348958336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45995.501348958336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45995.501348958336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45995.501348958336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45995.501348958336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45995.501348958336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45995.501348958336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45995.501348958336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45995.501348958336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45995.501348958336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45995.501348958336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45995.501348958336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45995.501348958336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45995.501348958336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45995.501348958336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45995.501348958336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45995.501348958336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45995.501348958336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45995.501348958336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45995.501348958336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45995.501348958336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45995.501348958336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45995.501348958336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45995.501348958336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45995.501348958336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45995.501348958336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45995.501348958336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45995.501348958336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45995.501348958336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45995.501348958336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45995.501348958336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45995.501348958336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45995.501348958336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45995.501348958336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45995.501348958336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45995.501348958336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45995.501348958336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45995.501348958336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45995.501348958336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45995.501348958336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45995.501348958336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45995.501348958336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45995.501348958336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45995.501348958336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45995.501348958336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45995.501348958336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45995.501348958336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45995.501348958336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45995.501348958336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45995.501348958336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45995.501348958336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45995.501348958336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45995.501348958336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ref="G271:G334" ca="1" si="5">IFERROR(NOW()-F271,"-")</f>
        <v>45995.501348958336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45995.501348958336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45995.501348958336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45995.501348958336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45995.501348958336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45995.501348958336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45995.501348958336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45995.501348958336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45995.501348958336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45995.501348958336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45995.501348958336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45995.501348958336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45995.501348958336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45995.501348958336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45995.501348958336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45995.501348958336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45995.501348958336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45995.501348958336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45995.501348958336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45995.501348958336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45995.501348958336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45995.501348958336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45995.501348958336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45995.501348958336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45995.501348958336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45995.501348958336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45995.501348958336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45995.501348958336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45995.501348958336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45995.501348958336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45995.501348958336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45995.501348958336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45995.501348958336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45995.501348958336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45995.501348958336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45995.501348958336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45995.501348958336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45995.501348958336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45995.501348958336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45995.501348958336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45995.501348958336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45995.501348958336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45995.501348958336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45995.501348958336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45995.501348958336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45995.501348958336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45995.501348958336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45995.501348958336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45995.501348958336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45995.501348958336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45995.501348958336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45995.501348958336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45995.501348958336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45995.501348958336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45995.501348958336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45995.501348958336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45995.501348958336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45995.501348958336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45995.501348958336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45995.501348958336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45995.501348958336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45995.501348958336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45995.501348958336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45995.501348958336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ref="G335:G398" ca="1" si="6">IFERROR(NOW()-F335,"-")</f>
        <v>45995.501348958336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45995.501348958336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45995.501348958336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45995.501348958336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45995.501348958336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45995.501348958336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45995.501348958336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45995.501348958336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45995.501348958336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45995.501348958336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45995.501348958336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45995.501348958336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45995.501348958336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45995.501348958336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45995.501348958336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45995.501348958336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45995.501348958336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45995.501348958336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45995.501348958336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45995.501348958336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45995.501348958336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45995.501348958336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45995.501348958336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45995.501348958336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45995.501348958336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45995.501348958336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45995.501348958336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45995.501348958336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45995.501348958336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45995.501348958336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45995.501348958336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45995.501348958336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45995.501348958336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45995.501348958336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45995.501348958336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45995.501348958336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45995.501348958336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45995.501348958336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45995.501348958336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45995.501348958336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45995.501348958336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45995.501348958336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45995.501348958336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45995.501348958336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45995.501348958336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45995.501348958336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45995.501348958336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45995.501348958336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45995.501348958336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45995.501348958336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45995.501348958336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45995.501348958336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45995.501348958336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45995.501348958336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45995.501348958336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45995.501348958336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45995.501348958336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45995.501348958336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45995.501348958336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45995.501348958336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45995.501348958336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45995.501348958336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45995.501348958336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45995.501348958336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ref="G399:G462" ca="1" si="7">IFERROR(NOW()-F399,"-")</f>
        <v>45995.501348958336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45995.501348958336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45995.501348958336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45995.501348958336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45995.501348958336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45995.501348958336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45995.501348958336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45995.501348958336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45995.501348958336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45995.501348958336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45995.501348958336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45995.501348958336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45995.501348958336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45995.501348958336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45995.501348958336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45995.501348958336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45995.501348958336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45995.501348958336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45995.501348958336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45995.501348958336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45995.501348958336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45995.501348958336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45995.501348958336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45995.501348958336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45995.501348958336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45995.501348958336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45995.501348958336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45995.501348958336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45995.501348958336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45995.501348958336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45995.501348958336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45995.501348958336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45995.501348958336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45995.501348958336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45995.501348958336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45995.501348958336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45995.501348958336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45995.501348958336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45995.501348958336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45995.501348958336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45995.501348958336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45995.501348958336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45995.501348958336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45995.501348958336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45995.501348958336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45995.501348958336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45995.501348958336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45995.501348958336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45995.501348958336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45995.501348958336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45995.501348958336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45995.501348958336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45995.501348958336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45995.501348958336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45995.501348958336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45995.501348958336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45995.501348958336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45995.501348958336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45995.501348958336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45995.501348958336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45995.501348958336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45995.501348958336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45995.501348958336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45995.501348958336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ref="G463:G526" ca="1" si="8">IFERROR(NOW()-F463,"-")</f>
        <v>45995.501348958336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45995.501348958336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45995.501348958336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45995.501348958336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45995.501348958336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45995.501348958336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45995.501348958336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45995.501348958336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45995.501348958336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45995.501348958336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45995.501348958336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45995.501348958336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45995.501348958336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45995.501348958336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45995.501348958336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45995.501348958336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45995.501348958336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45995.501348958336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45995.501348958336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45995.501348958336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45995.501348958336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45995.501348958336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45995.501348958336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45995.501348958336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45995.501348958336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45995.501348958336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45995.501348958336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45995.501348958336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45995.501348958336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45995.501348958336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45995.501348958336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45995.501348958336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45995.501348958336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45995.501348958336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45995.501348958336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45995.501348958336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45995.501348958336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45995.501348958336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45995.501348958336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45995.501348958336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45995.501348958336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45995.501348958336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45995.501348958336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45995.501348958336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45995.501348958336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45995.501348958336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45995.501348958336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45995.501348958336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45995.501348958336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45995.501348958336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45995.501348958336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45995.501348958336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45995.501348958336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45995.501348958336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45995.501348958336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45995.501348958336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45995.501348958336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45995.501348958336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45995.501348958336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45995.501348958336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45995.501348958336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45995.501348958336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45995.501348958336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45995.501348958336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ref="G527:G590" ca="1" si="9">IFERROR(NOW()-F527,"-")</f>
        <v>45995.501348958336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45995.501348958336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45995.501348958336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45995.501348958336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45995.501348958336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45995.501348958336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45995.501348958336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45995.501348958336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45995.501348958336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45995.501348958336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45995.501348958336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45995.501348958336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45995.501348958336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45995.501348958336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45995.501348958336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45995.501348958336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45995.501348958336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45995.501348958336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45995.501348958336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45995.501348958336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45995.501348958336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45995.501348958336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45995.501348958336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45995.501348958336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45995.501348958336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45995.501348958336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45995.501348958336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45995.501348958336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45995.501348958336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45995.501348958336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45995.501348958336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45995.501348958336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45995.501348958336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45995.501348958336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45995.501348958336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45995.501348958336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45995.501348958336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45995.501348958336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45995.501348958336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45995.501348958336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45995.501348958336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45995.501348958336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45995.501348958336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45995.501348958336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45995.501348958336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45995.501348958336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45995.501348958336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45995.501348958336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45995.501348958336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45995.501348958336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45995.501348958336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45995.501348958336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45995.501348958336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45995.501348958336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45995.501348958336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45995.501348958336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45995.501348958336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45995.501348958336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45995.501348958336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45995.501348958336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45995.501348958336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45995.501348958336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45995.501348958336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45995.501348958336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ref="G591:G654" ca="1" si="10">IFERROR(NOW()-F591,"-")</f>
        <v>45995.501348958336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45995.501348958336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45995.501348958336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45995.501348958336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45995.501348958336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45995.501348958336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45995.501348958336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45995.501348958336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45995.501348958336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45995.501348958336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45995.501348958336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45995.501348958336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45995.501348958336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45995.501348958336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45995.501348958336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45995.501348958336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45995.501348958336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45995.501348958336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45995.501348958336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45995.501348958336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45995.501348958336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45995.501348958336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45995.501348958336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45995.501348958336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45995.501348958336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45995.501348958336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45995.501348958336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45995.501348958336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45995.501348958336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45995.501348958336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45995.501348958336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45995.501348958336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45995.501348958336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45995.501348958336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45995.501348958336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45995.501348958336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45995.501348958336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45995.501348958336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45995.501348958336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45995.501348958336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45995.501348958336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45995.501348958336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45995.501348958336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45995.501348958336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45995.501348958336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45995.501348958336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45995.501348958336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45995.501348958336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45995.501348958336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45995.501348958336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45995.501348958336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45995.501348958336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45995.501348958336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45995.501348958336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45995.501348958336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45995.501348958336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45995.501348958336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45995.501348958336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45995.501348958336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45995.501348958336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45995.501348958336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45995.501348958336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45995.501348958336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45995.501348958336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ref="G655:G718" ca="1" si="11">IFERROR(NOW()-F655,"-")</f>
        <v>45995.501348958336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45995.501348958336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45995.501348958336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45995.501348958336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45995.501348958336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45995.501348958336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45995.501348958336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45995.501348958336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45995.501348958336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45995.501348958336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45995.501348958336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45995.501348958336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45995.501348958336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45995.501348958336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45995.501348958336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45995.501348958336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45995.501348958336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45995.501348958336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45995.501348958336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45995.501348958336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45995.501348958336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45995.501348958336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45995.501348958336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45995.501348958336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45995.501348958336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45995.501348958336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45995.501348958336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45995.501348958336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45995.501348958336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45995.501348958336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45995.501348958336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45995.501348958336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45995.501348958336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45995.501348958336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45995.501348958336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45995.501348958336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45995.501348958336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45995.501348958336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45995.501348958336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45995.501348958336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45995.501348958336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45995.501348958336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45995.501348958336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45995.501348958336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45995.501348958336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45995.501348958336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45995.501348958336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45995.501348958336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45995.501348958336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45995.501348958336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45995.501348958336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45995.501348958336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45995.501348958336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45995.501348958336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45995.501348958336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45995.501348958336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45995.501348958336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45995.501348958336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45995.501348958336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45995.501348958336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45995.501348958336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45995.501348958336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45995.501348958336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45995.501348958336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ref="G719:G782" ca="1" si="12">IFERROR(NOW()-F719,"-")</f>
        <v>45995.501348958336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45995.501348958336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45995.501348958336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45995.501348958336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45995.501348958336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45995.501348958336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45995.501348958336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45995.501348958336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45995.501348958336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45995.501348958336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45995.501348958336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45995.501348958336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45995.501348958336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45995.501348958336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45995.501348958336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45995.501348958336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45995.501348958336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45995.501348958336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45995.501348958336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45995.501348958336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45995.501348958336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45995.501348958336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45995.501348958336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45995.501348958336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45995.501348958336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45995.501348958336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45995.501348958336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45995.501348958336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45995.501348958336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45995.501348958336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45995.501348958336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45995.501348958336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45995.501348958336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45995.501348958336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45995.501348958336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45995.501348958336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45995.501348958336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45995.501348958336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45995.501348958336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45995.501348958336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45995.501348958336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45995.501348958336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45995.501348958336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45995.501348958336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45995.501348958336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45995.501348958336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45995.501348958336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45995.501348958336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45995.501348958336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45995.501348958336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45995.501348958336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45995.501348958336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45995.501348958336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45995.501348958336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45995.501348958336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45995.501348958336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45995.501348958336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45995.501348958336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45995.501348958336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45995.501348958336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45995.501348958336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45995.501348958336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45995.501348958336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45995.501348958336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ref="G783:G846" ca="1" si="13">IFERROR(NOW()-F783,"-")</f>
        <v>45995.501348958336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45995.501348958336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45995.501348958336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45995.501348958336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45995.501348958336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45995.501348958336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45995.501348958336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45995.501348958336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45995.501348958336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45995.501348958336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45995.501348958336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45995.501348958336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45995.501348958336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45995.501348958336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45995.501348958336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45995.501348958336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45995.501348958336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45995.501348958336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45995.501348958336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45995.501348958336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45995.501348958336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45995.501348958336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45995.501348958336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45995.501348958336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45995.501348958336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45995.501348958336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45995.501348958336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45995.501348958336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45995.501348958336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45995.501348958336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45995.501348958336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45995.501348958336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45995.501348958336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45995.501348958336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45995.501348958336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45995.501348958336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45995.501348958336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45995.501348958336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45995.501348958336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45995.501348958336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45995.501348958336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45995.501348958336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45995.501348958336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45995.501348958336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45995.501348958336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45995.501348958336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45995.501348958336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45995.501348958336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45995.501348958336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45995.501348958336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45995.501348958336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45995.501348958336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45995.501348958336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45995.501348958336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45995.501348958336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45995.501348958336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45995.501348958336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45995.501348958336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45995.501348958336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45995.501348958336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45995.501348958336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45995.501348958336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45995.501348958336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45995.501348958336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ref="G847:G910" ca="1" si="14">IFERROR(NOW()-F847,"-")</f>
        <v>45995.501348958336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45995.501348958336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45995.501348958336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45995.501348958336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45995.501348958336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45995.501348958336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45995.501348958336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45995.501348958336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45995.501348958336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45995.501348958336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45995.501348958336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45995.501348958336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45995.501348958336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45995.501348958336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45995.501348958336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45995.501348958336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45995.501348958336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45995.501348958336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45995.501348958336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45995.501348958336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45995.501348958336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45995.501348958336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45995.501348958336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45995.501348958336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45995.501348958336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45995.501348958336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45995.501348958336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45995.501348958336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45995.501348958336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45995.501348958336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45995.501348958336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45995.501348958336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45995.501348958336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45995.501348958336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45995.501348958336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45995.501348958336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45995.501348958336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45995.501348958336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45995.501348958336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45995.501348958336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45995.501348958336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45995.501348958336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45995.501348958336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45995.501348958336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45995.501348958336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45995.501348958336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45995.501348958336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45995.501348958336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45995.501348958336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45995.501348958336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45995.501348958336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45995.501348958336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45995.501348958336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45995.501348958336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45995.501348958336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45995.501348958336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45995.501348958336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45995.501348958336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45995.501348958336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45995.501348958336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45995.501348958336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45995.501348958336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45995.501348958336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45995.501348958336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ref="G911:G925" ca="1" si="15">IFERROR(NOW()-F911,"-")</f>
        <v>45995.501348958336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45995.501348958336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45995.501348958336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45995.501348958336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45995.501348958336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45995.501348958336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45995.501348958336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45995.501348958336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45995.501348958336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45995.501348958336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45995.501348958336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45995.501348958336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45995.501348958336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45995.501348958336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45995.501348958336</v>
      </c>
      <c r="H925" s="22"/>
      <c r="I925" s="19" t="str">
        <f>IFERROR(VLOOKUP(D925,DB!A:F,6,0),"")</f>
        <v/>
      </c>
      <c r="J925" s="18" t="str">
        <f>IFERROR(VLOOKUP(D925,DB!A:G,7,0),"")</f>
        <v/>
      </c>
      <c r="K925" s="42"/>
      <c r="L925" s="23" t="str">
        <f>IFERROR(VLOOKUP(D925,DB!A:I,9,0),"")</f>
        <v/>
      </c>
    </row>
  </sheetData>
  <dataValidations count="2">
    <dataValidation allowBlank="1" showInputMessage="1" showErrorMessage="1" sqref="E1" xr:uid="{5914219A-CB83-432D-936A-CC0CB6F3982A}"/>
    <dataValidation type="list" allowBlank="1" showInputMessage="1" showErrorMessage="1" sqref="E2:E92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0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39200</v>
      </c>
      <c r="B2" s="88" t="str">
        <f>IFERROR(VLOOKUP(D2,DB!A:K,11,0),"")</f>
        <v>R4</v>
      </c>
      <c r="C2" s="90">
        <v>1</v>
      </c>
      <c r="D2" s="88" t="s">
        <v>35166</v>
      </c>
      <c r="E2" s="91" t="s">
        <v>39106</v>
      </c>
      <c r="F2" s="92">
        <v>45703.480717592596</v>
      </c>
      <c r="G2" s="93">
        <f ca="1">IFERROR(NOW()-F2,"")</f>
        <v>292.02063136573997</v>
      </c>
      <c r="H2" s="92">
        <v>45703.474768518521</v>
      </c>
      <c r="I2" s="92" t="str">
        <f>IFERROR(VLOOKUP(D2,DB!A:F,6,0),"")</f>
        <v>SCECO</v>
      </c>
      <c r="J2" s="92" t="str">
        <f>IFERROR(VLOOKUP(D2,DB!A:G,7,0),"")</f>
        <v>Dead</v>
      </c>
      <c r="K2" s="94" t="s">
        <v>39201</v>
      </c>
      <c r="L2" s="88" t="str">
        <f>IFERROR(VLOOKUP(D2,DB!A:I,9,0),"")</f>
        <v>Latis</v>
      </c>
    </row>
    <row r="3" spans="1:16" ht="15" customHeight="1">
      <c r="A3" s="110" t="s">
        <v>39202</v>
      </c>
      <c r="B3" s="110" t="str">
        <f>IFERROR(VLOOKUP(D3,DB!A:K,11,0),"")</f>
        <v>R4</v>
      </c>
      <c r="C3" s="90">
        <v>1</v>
      </c>
      <c r="D3" s="88" t="s">
        <v>29443</v>
      </c>
      <c r="E3" s="91" t="s">
        <v>39106</v>
      </c>
      <c r="F3" s="92"/>
      <c r="G3" s="93">
        <f t="shared" ref="G3:G28" ca="1" si="0">IFERROR(NOW()-F3,"")</f>
        <v>45995.501348958336</v>
      </c>
      <c r="H3" s="92">
        <v>45995.329861111109</v>
      </c>
      <c r="I3" s="110" t="str">
        <f>IFERROR(VLOOKUP(D3,DB!A:F,6,0),"")</f>
        <v>SCECO</v>
      </c>
      <c r="J3" s="110" t="str">
        <f>IFERROR(VLOOKUP(D3,DB!A:G,7,0),"")</f>
        <v>Dead</v>
      </c>
      <c r="K3" s="94" t="s">
        <v>39203</v>
      </c>
      <c r="L3" s="88" t="str">
        <f>IFERROR(VLOOKUP(D3,DB!A:I,9,0),"")</f>
        <v>Latis</v>
      </c>
    </row>
    <row r="4" spans="1:16" ht="15" customHeight="1">
      <c r="A4" s="110" t="s">
        <v>39204</v>
      </c>
      <c r="B4" s="110" t="str">
        <f>IFERROR(VLOOKUP(D4,DB!A:K,11,0),"")</f>
        <v>R4</v>
      </c>
      <c r="C4" s="90">
        <v>1</v>
      </c>
      <c r="D4" s="88" t="s">
        <v>28114</v>
      </c>
      <c r="E4" s="91" t="s">
        <v>39106</v>
      </c>
      <c r="F4" s="92">
        <v>45995.422326388885</v>
      </c>
      <c r="G4" s="93">
        <f t="shared" ca="1" si="0"/>
        <v>7.9022569450899027E-2</v>
      </c>
      <c r="H4" s="92">
        <v>45995.405300925922</v>
      </c>
      <c r="I4" s="110" t="str">
        <f>IFERROR(VLOOKUP(D4,DB!A:F,6,0),"")</f>
        <v>SCECO</v>
      </c>
      <c r="J4" s="110" t="str">
        <f>IFERROR(VLOOKUP(D4,DB!A:G,7,0),"")</f>
        <v>Dead</v>
      </c>
      <c r="K4" s="94" t="s">
        <v>39205</v>
      </c>
      <c r="L4" s="88" t="str">
        <f>IFERROR(VLOOKUP(D4,DB!A:I,9,0),"")</f>
        <v>Latis</v>
      </c>
    </row>
    <row r="5" spans="1:16" ht="15" customHeight="1">
      <c r="A5" s="110"/>
      <c r="B5" s="110" t="str">
        <f>IFERROR(VLOOKUP(D5,DB!A:K,11,0),"")</f>
        <v/>
      </c>
      <c r="C5" s="90"/>
      <c r="D5" s="88"/>
      <c r="E5" s="91"/>
      <c r="F5" s="92"/>
      <c r="G5" s="93">
        <f t="shared" ca="1" si="0"/>
        <v>45995.501348958336</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45995.501348958336</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45995.501348958336</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45995.501348958336</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45995.501348958336</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45995.501348958336</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45995.501348958336</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45995.501348958336</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45995.501348958336</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45995.501348958336</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45995.501348958336</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45995.501348958336</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45995.501348958336</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45995.501348958336</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45995.501348958336</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45995.501348958336</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45995.501348958336</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45995.501348958336</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45995.501348958336</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45995.501348958336</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45995.501348958336</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45995.501348958336</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45995.501348958336</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45995.501348958336</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ref="G29:G92" ca="1" si="1">IFERROR(NOW()-F29,"")</f>
        <v>45995.501348958336</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45995.501348958336</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45995.501348958336</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45995.501348958336</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45995.501348958336</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45995.501348958336</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45995.501348958336</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45995.501348958336</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45995.501348958336</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45995.501348958336</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45995.501348958336</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45995.501348958336</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45995.501348958336</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45995.501348958336</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45995.501348958336</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45995.501348958336</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45995.501348958336</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45995.501348958336</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45995.501348958336</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45995.501348958336</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45995.501348958336</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45995.501348958336</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45995.501348958336</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45995.501348958336</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45995.501348958336</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45995.501348958336</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45995.501348958336</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45995.501348958336</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45995.501348958336</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45995.501348958336</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45995.501348958336</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45995.501348958336</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45995.501348958336</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45995.501348958336</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45995.501348958336</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45995.501348958336</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45995.501348958336</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45995.501348958336</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45995.501348958336</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45995.501348958336</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45995.501348958336</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45995.501348958336</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45995.501348958336</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45995.501348958336</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45995.501348958336</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45995.501348958336</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45995.501348958336</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45995.501348958336</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45995.501348958336</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45995.501348958336</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45995.501348958336</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45995.501348958336</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45995.501348958336</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45995.501348958336</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45995.501348958336</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45995.501348958336</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45995.501348958336</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45995.501348958336</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45995.501348958336</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45995.501348958336</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45995.501348958336</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45995.501348958336</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45995.501348958336</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45995.501348958336</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ref="G93:G156" ca="1" si="2">IFERROR(NOW()-F93,"")</f>
        <v>45995.501348958336</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45995.501348958336</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45995.501348958336</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45995.501348958336</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45995.501348958336</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45995.501348958336</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45995.501348958336</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45995.501348958336</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45995.501348958336</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45995.501348958336</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45995.501348958336</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45995.501348958336</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45995.501348958336</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45995.501348958336</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45995.501348958336</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45995.501348958336</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45995.501348958336</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45995.501348958336</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45995.501348958336</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45995.501348958336</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45995.501348958336</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45995.501348958336</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45995.501348958336</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45995.501348958336</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45995.501348958336</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45995.501348958336</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45995.501348958336</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45995.501348958336</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45995.501348958336</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45995.501348958336</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45995.501348958336</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45995.501348958336</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45995.501348958336</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45995.501348958336</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45995.501348958336</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45995.501348958336</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45995.501348958336</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45995.501348958336</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45995.501348958336</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45995.501348958336</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45995.501348958336</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45995.501348958336</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45995.501348958336</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45995.501348958336</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45995.501348958336</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45995.501348958336</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45995.501348958336</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45995.501348958336</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45995.501348958336</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45995.501348958336</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45995.501348958336</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45995.501348958336</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45995.501348958336</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45995.501348958336</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45995.501348958336</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45995.501348958336</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45995.501348958336</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45995.501348958336</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45995.501348958336</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45995.501348958336</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45995.501348958336</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45995.501348958336</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45995.501348958336</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45995.501348958336</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ref="G157:G202" ca="1" si="3">IFERROR(NOW()-F157,"")</f>
        <v>45995.501348958336</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45995.501348958336</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45995.501348958336</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45995.501348958336</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45995.501348958336</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45995.501348958336</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45995.501348958336</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45995.501348958336</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45995.501348958336</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45995.501348958336</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45995.501348958336</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45995.501348958336</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45995.501348958336</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45995.501348958336</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45995.501348958336</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45995.501348958336</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45995.501348958336</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45995.501348958336</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45995.501348958336</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45995.501348958336</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45995.501348958336</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45995.501348958336</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45995.501348958336</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45995.501348958336</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45995.501348958336</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45995.501348958336</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45995.501348958336</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45995.501348958336</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45995.501348958336</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45995.501348958336</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45995.501348958336</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45995.501348958336</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45995.501348958336</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45995.501348958336</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45995.501348958336</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45995.501348958336</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45995.501348958336</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45995.501348958336</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45995.501348958336</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45995.501348958336</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45995.501348958336</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45995.501348958336</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45995.501348958336</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45995.501348958336</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45995.501348958336</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45995.501348958336</v>
      </c>
      <c r="H202" s="92"/>
      <c r="I202" s="110" t="str">
        <f>IFERROR(VLOOKUP(D202,DB!A:F,6,0),"")</f>
        <v/>
      </c>
      <c r="J202" s="110" t="str">
        <f>IFERROR(VLOOKUP(D202,DB!A:G,7,0),"")</f>
        <v/>
      </c>
      <c r="K202" s="94"/>
      <c r="L202" s="88" t="str">
        <f>IFERROR(VLOOKUP(D202,DB!A:I,9,0),"")</f>
        <v/>
      </c>
    </row>
  </sheetData>
  <dataValidations count="2">
    <dataValidation allowBlank="1" showInputMessage="1" showErrorMessage="1" sqref="E1" xr:uid="{A4F81451-56CC-4543-9497-104C4E44EE4B}"/>
    <dataValidation type="list" allowBlank="1" showInputMessage="1" showErrorMessage="1" sqref="E2:E20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6"/>
  <sheetViews>
    <sheetView tabSelected="1" workbookViewId="0">
      <selection activeCell="K13" sqref="K13"/>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39206</v>
      </c>
      <c r="B2" s="37" t="str">
        <f>IFERROR(VLOOKUP(D2,DB!A:K,11,0),"")</f>
        <v>R5</v>
      </c>
      <c r="C2" s="37">
        <v>3</v>
      </c>
      <c r="D2" s="103" t="s">
        <v>36085</v>
      </c>
      <c r="E2" s="37" t="s">
        <v>39106</v>
      </c>
      <c r="F2" s="38">
        <v>45891.832060185188</v>
      </c>
      <c r="G2" s="105">
        <f ca="1">IFERROR(NOW()-F2,"")</f>
        <v>103.66928877314785</v>
      </c>
      <c r="H2" s="38">
        <v>45891.790393518517</v>
      </c>
      <c r="I2" s="37" t="str">
        <f>IFERROR(VLOOKUP(D2,DB!A:F,6,0),"")</f>
        <v>Generator-SG</v>
      </c>
      <c r="J2" s="37" t="str">
        <f>IFERROR(VLOOKUP(D2,DB!A:G,7,0),"")</f>
        <v>Vandalized</v>
      </c>
      <c r="K2" s="37" t="s">
        <v>39207</v>
      </c>
      <c r="L2" s="37" t="str">
        <f>IFERROR(VLOOKUP(D2,DB!A:I,9,0),"")</f>
        <v>Latis</v>
      </c>
      <c r="M2" s="102"/>
    </row>
    <row r="3" spans="1:13" s="39" customFormat="1" ht="30.75">
      <c r="A3" s="37" t="s">
        <v>39208</v>
      </c>
      <c r="B3" s="37" t="str">
        <f>IFERROR(VLOOKUP(D3,DB!A:K,11,0),"")</f>
        <v>R5</v>
      </c>
      <c r="C3" s="37">
        <v>1</v>
      </c>
      <c r="D3" s="37" t="s">
        <v>33407</v>
      </c>
      <c r="E3" s="37" t="s">
        <v>39111</v>
      </c>
      <c r="F3" s="38">
        <v>45926.188877314817</v>
      </c>
      <c r="G3" s="105">
        <f t="shared" ref="G3" ca="1" si="0">IFERROR(NOW()-F3,"")</f>
        <v>69.31247164351953</v>
      </c>
      <c r="H3" s="38">
        <v>45926.158159722225</v>
      </c>
      <c r="I3" s="37" t="str">
        <f>IFERROR(VLOOKUP(D3,DB!A:F,6,0),"")</f>
        <v>SCECO</v>
      </c>
      <c r="J3" s="37" t="str">
        <f>IFERROR(VLOOKUP(D3,DB!A:G,7,0),"")</f>
        <v>Good</v>
      </c>
      <c r="K3" s="37" t="s">
        <v>39209</v>
      </c>
      <c r="L3" s="37" t="str">
        <f>IFERROR(VLOOKUP(D3,DB!A:I,9,0),"")</f>
        <v>Latis</v>
      </c>
      <c r="M3" s="102"/>
    </row>
    <row r="4" spans="1:13" s="39" customFormat="1" ht="39.75" customHeight="1">
      <c r="A4" s="106" t="s">
        <v>39210</v>
      </c>
      <c r="B4" s="106" t="str">
        <f>IFERROR(VLOOKUP(D4,DB!A:K,11,0),"")</f>
        <v>R5</v>
      </c>
      <c r="C4" s="106">
        <v>1</v>
      </c>
      <c r="D4" s="106" t="s">
        <v>34832</v>
      </c>
      <c r="E4" s="106" t="s">
        <v>39111</v>
      </c>
      <c r="F4" s="107">
        <v>45948.661111111112</v>
      </c>
      <c r="G4" s="108">
        <f t="shared" ref="G4" ca="1" si="1">IFERROR(NOW()-F4,"")</f>
        <v>46.840237847223761</v>
      </c>
      <c r="H4" s="107">
        <v>45948.661111111112</v>
      </c>
      <c r="I4" s="106" t="str">
        <f>IFERROR(VLOOKUP(D4,DB!A:F,6,0),"")</f>
        <v>SCECO</v>
      </c>
      <c r="J4" s="106" t="str">
        <f>IFERROR(VLOOKUP(D4,DB!A:G,7,0),"")</f>
        <v>Dead</v>
      </c>
      <c r="K4" s="106" t="s">
        <v>39211</v>
      </c>
      <c r="L4" s="106" t="str">
        <f>IFERROR(VLOOKUP(D4,DB!A:I,9,0),"")</f>
        <v>Latis</v>
      </c>
    </row>
    <row r="5" spans="1:13" s="39" customFormat="1" ht="30.75">
      <c r="A5" s="106" t="s">
        <v>39212</v>
      </c>
      <c r="B5" s="106" t="str">
        <f>IFERROR(VLOOKUP(D5,DB!A:K,11,0),"")</f>
        <v>R5</v>
      </c>
      <c r="C5" s="106">
        <v>1</v>
      </c>
      <c r="D5" s="106" t="s">
        <v>36592</v>
      </c>
      <c r="E5" s="106" t="s">
        <v>39106</v>
      </c>
      <c r="F5" s="107">
        <v>45981.373298611114</v>
      </c>
      <c r="G5" s="108">
        <f ca="1">IFERROR(NOW()-F5,"")</f>
        <v>14.128050347222597</v>
      </c>
      <c r="H5" s="136">
        <v>45981.360798611109</v>
      </c>
      <c r="I5" s="106" t="str">
        <f>IFERROR(VLOOKUP(D5,DB!A:F,6,0),"")</f>
        <v>SCECO</v>
      </c>
      <c r="J5" s="106" t="str">
        <f>IFERROR(VLOOKUP(D5,DB!A:G,7,0),"")</f>
        <v>Dead</v>
      </c>
      <c r="K5" s="106" t="s">
        <v>39213</v>
      </c>
      <c r="L5" s="106" t="str">
        <f>IFERROR(VLOOKUP(D5,DB!A:I,9,0),"")</f>
        <v>Latis</v>
      </c>
    </row>
    <row r="6" spans="1:13">
      <c r="A6" s="37" t="s">
        <v>39214</v>
      </c>
      <c r="B6" s="37" t="str">
        <f>IFERROR(VLOOKUP(D6,DB!A:K,11,0),"")</f>
        <v>R5</v>
      </c>
      <c r="C6" s="37">
        <v>1</v>
      </c>
      <c r="D6" s="37" t="s">
        <v>34588</v>
      </c>
      <c r="E6" s="37" t="s">
        <v>39111</v>
      </c>
      <c r="F6" s="38">
        <v>45995.499432870369</v>
      </c>
      <c r="G6" s="135">
        <f t="shared" ref="G6:G36" ca="1" si="2">IFERROR(NOW()-F6,"")</f>
        <v>1.9160879674018361E-3</v>
      </c>
      <c r="H6" s="38">
        <v>45995.493877314817</v>
      </c>
      <c r="I6" s="37" t="str">
        <f>IFERROR(VLOOKUP(D6,DB!A:F,6,0),"")</f>
        <v>SCECO</v>
      </c>
      <c r="J6" s="37" t="str">
        <f>IFERROR(VLOOKUP(D6,DB!A:G,7,0),"")</f>
        <v>Good</v>
      </c>
      <c r="K6" s="37" t="s">
        <v>39215</v>
      </c>
      <c r="L6" s="37" t="str">
        <f>IFERROR(VLOOKUP(D6,DB!A:I,9,0),"")</f>
        <v>Latis</v>
      </c>
    </row>
    <row r="7" spans="1:13">
      <c r="A7" s="37"/>
      <c r="B7" s="37" t="str">
        <f>IFERROR(VLOOKUP(D7,DB!A:K,11,0),"")</f>
        <v/>
      </c>
      <c r="C7" s="37"/>
      <c r="D7" s="37"/>
      <c r="E7" s="37"/>
      <c r="F7" s="38"/>
      <c r="G7" s="135">
        <f t="shared" ca="1" si="2"/>
        <v>45995.501348958336</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t="shared" ca="1" si="2"/>
        <v>45995.501348958336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t="shared" ca="1" si="2"/>
        <v>45995.501348958336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t="shared" ca="1" si="2"/>
        <v>45995.501348958336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t="shared" ca="1" si="2"/>
        <v>45995.501348958336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t="shared" ca="1" si="2"/>
        <v>45995.501348958336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t="shared" ca="1" si="2"/>
        <v>45995.501348958336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t="shared" ca="1" si="2"/>
        <v>45995.501348958336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45995.501348958336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45995.501348958336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45995.501348958336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45995.501348958336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45995.501348958336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45995.501348958336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45995.501348958336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45995.501348958336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45995.501348958336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45995.501348958336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45995.501348958336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45995.501348958336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45995.501348958336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45995.501348958336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45995.501348958336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45995.501348958336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45995.501348958336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45995.501348958336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45995.501348958336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45995.501348958336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45995.501348958336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45995.501348958336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ref="G37:G68" ca="1" si="3">IFERROR(NOW()-F37,"")</f>
        <v>45995.501348958336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3"/>
        <v>45995.501348958336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3"/>
        <v>45995.501348958336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3"/>
        <v>45995.501348958336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3"/>
        <v>45995.501348958336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ca="1" si="3"/>
        <v>45995.501348958336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3"/>
        <v>45995.501348958336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3"/>
        <v>45995.501348958336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3"/>
        <v>45995.501348958336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ca="1" si="3"/>
        <v>45995.501348958336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45995.501348958336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45995.501348958336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45995.501348958336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45995.501348958336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45995.501348958336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45995.501348958336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45995.501348958336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45995.501348958336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45995.501348958336</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45995.501348958336</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45995.501348958336</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45995.501348958336</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45995.501348958336</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45995.501348958336</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45995.501348958336</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45995.501348958336</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45995.501348958336</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45995.501348958336</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45995.501348958336</v>
      </c>
      <c r="H65" s="38"/>
      <c r="I65" s="37" t="str">
        <f>IFERROR(VLOOKUP(D65,DB!A:F,6,0),"")</f>
        <v/>
      </c>
      <c r="J65" s="37" t="str">
        <f>IFERROR(VLOOKUP(D65,DB!A:G,7,0),"")</f>
        <v/>
      </c>
      <c r="K65" s="37"/>
      <c r="L65" s="37" t="str">
        <f>IFERROR(VLOOKUP(D65,DB!A:I,9,0),"")</f>
        <v/>
      </c>
    </row>
    <row r="66" spans="1:12">
      <c r="A66" s="150"/>
      <c r="B66" s="150" t="str">
        <f>IFERROR(VLOOKUP(D66,DB!A:K,11,0),"")</f>
        <v/>
      </c>
      <c r="C66" s="150"/>
      <c r="D66" s="150"/>
      <c r="E66" s="150"/>
      <c r="F66" s="151"/>
      <c r="G66" s="152">
        <f t="shared" ca="1" si="3"/>
        <v>45995.501348958336</v>
      </c>
      <c r="H66" s="151"/>
      <c r="I66" s="150" t="str">
        <f>IFERROR(VLOOKUP(D66,DB!A:F,6,0),"")</f>
        <v/>
      </c>
      <c r="J66" s="150" t="str">
        <f>IFERROR(VLOOKUP(D66,DB!A:G,7,0),"")</f>
        <v/>
      </c>
      <c r="K66" s="150"/>
      <c r="L66" s="150" t="str">
        <f>IFERROR(VLOOKUP(D66,DB!A:I,9,0),"")</f>
        <v/>
      </c>
    </row>
  </sheetData>
  <dataValidations count="2">
    <dataValidation allowBlank="1" showInputMessage="1" showErrorMessage="1" sqref="E1" xr:uid="{920C6338-E771-4DAE-8C89-92A9093EA4DE}"/>
    <dataValidation type="list" allowBlank="1" showInputMessage="1" showErrorMessage="1" sqref="E2:E6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6"/>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t="shared" ref="G2:G60" ca="1" si="0">IFERROR(NOW()-F2,"-")</f>
        <v>45995.501348958336</v>
      </c>
      <c r="H2" s="121"/>
      <c r="I2" s="72"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t="shared" ca="1" si="0"/>
        <v>45995.501348958336</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t="shared" ca="1" si="0"/>
        <v>45995.501348958336</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t="shared" ca="1" si="0"/>
        <v>45995.501348958336</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t="shared" ca="1" si="0"/>
        <v>45995.501348958336</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t="shared" ca="1" si="0"/>
        <v>45995.501348958336</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t="shared" ca="1" si="0"/>
        <v>45995.501348958336</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t="shared" ca="1" si="0"/>
        <v>45995.501348958336</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t="shared" ca="1" si="0"/>
        <v>45995.501348958336</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t="shared" ca="1" si="0"/>
        <v>45995.501348958336</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t="shared" ca="1" si="0"/>
        <v>45995.501348958336</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t="shared" ca="1" si="0"/>
        <v>45995.501348958336</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t="shared" ca="1" si="0"/>
        <v>45995.501348958336</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t="shared" ca="1" si="0"/>
        <v>45995.501348958336</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t="shared" ca="1" si="0"/>
        <v>45995.501348958336</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t="shared" ca="1" si="0"/>
        <v>45995.501348958336</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t="shared" ca="1" si="0"/>
        <v>45995.501348958336</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t="shared" ca="1" si="0"/>
        <v>45995.501348958336</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t="shared" ca="1" si="0"/>
        <v>45995.501348958336</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t="shared" ca="1" si="0"/>
        <v>45995.501348958336</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t="shared" ca="1" si="0"/>
        <v>45995.501348958336</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t="shared" ca="1" si="0"/>
        <v>45995.501348958336</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t="shared" ca="1" si="0"/>
        <v>45995.501348958336</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t="shared" ca="1" si="0"/>
        <v>45995.501348958336</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t="shared" ca="1" si="0"/>
        <v>45995.501348958336</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t="shared" ca="1" si="0"/>
        <v>45995.501348958336</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t="shared" ca="1" si="0"/>
        <v>45995.501348958336</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t="shared" ca="1" si="0"/>
        <v>45995.501348958336</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t="shared" ca="1" si="0"/>
        <v>45995.501348958336</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t="shared" ca="1" si="0"/>
        <v>45995.501348958336</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t="shared" ca="1" si="0"/>
        <v>45995.501348958336</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t="shared" ca="1" si="0"/>
        <v>45995.501348958336</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t="shared" ca="1" si="0"/>
        <v>45995.501348958336</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t="shared" ca="1" si="0"/>
        <v>45995.501348958336</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t="shared" ca="1" si="0"/>
        <v>45995.501348958336</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t="shared" ca="1" si="0"/>
        <v>45995.501348958336</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t="shared" ca="1" si="0"/>
        <v>45995.501348958336</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t="shared" ca="1" si="0"/>
        <v>45995.501348958336</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t="shared" ca="1" si="0"/>
        <v>45995.501348958336</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t="shared" ca="1" si="0"/>
        <v>45995.501348958336</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t="shared" ca="1" si="0"/>
        <v>45995.501348958336</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t="shared" ca="1" si="0"/>
        <v>45995.501348958336</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t="shared" ca="1" si="0"/>
        <v>45995.501348958336</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t="shared" ca="1" si="0"/>
        <v>45995.501348958336</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t="shared" ca="1" si="0"/>
        <v>45995.501348958336</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t="shared" ca="1" si="0"/>
        <v>45995.501348958336</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t="shared" ca="1" si="0"/>
        <v>45995.501348958336</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t="shared" ca="1" si="0"/>
        <v>45995.501348958336</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t="shared" ca="1" si="0"/>
        <v>45995.501348958336</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t="shared" ca="1" si="0"/>
        <v>45995.501348958336</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t="shared" ca="1" si="0"/>
        <v>45995.501348958336</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t="shared" ca="1" si="0"/>
        <v>45995.501348958336</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t="shared" ca="1" si="0"/>
        <v>45995.501348958336</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t="shared" ca="1" si="0"/>
        <v>45995.501348958336</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t="shared" ca="1" si="0"/>
        <v>45995.501348958336</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t="shared" ca="1" si="0"/>
        <v>45995.501348958336</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t="shared" ca="1" si="0"/>
        <v>45995.501348958336</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t="shared" ca="1" si="0"/>
        <v>45995.501348958336</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t="shared" ca="1" si="0"/>
        <v>45995.501348958336</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t="shared" ref="G61:G124" ca="1" si="1">IFERROR(NOW()-F61,"-")</f>
        <v>45995.501348958336</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t="shared" ca="1" si="1"/>
        <v>45995.501348958336</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t="shared" ca="1" si="1"/>
        <v>45995.501348958336</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t="shared" ca="1" si="1"/>
        <v>45995.501348958336</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t="shared" ca="1" si="1"/>
        <v>45995.501348958336</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t="shared" ca="1" si="1"/>
        <v>45995.501348958336</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t="shared" ca="1" si="1"/>
        <v>45995.501348958336</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t="shared" ca="1" si="1"/>
        <v>45995.501348958336</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t="shared" ca="1" si="1"/>
        <v>45995.501348958336</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t="shared" ca="1" si="1"/>
        <v>45995.501348958336</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t="shared" ca="1" si="1"/>
        <v>45995.501348958336</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t="shared" ca="1" si="1"/>
        <v>45995.501348958336</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t="shared" ca="1" si="1"/>
        <v>45995.501348958336</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t="shared" ca="1" si="1"/>
        <v>45995.501348958336</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t="shared" ca="1" si="1"/>
        <v>45995.501348958336</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t="shared" ca="1" si="1"/>
        <v>45995.501348958336</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t="shared" ca="1" si="1"/>
        <v>45995.501348958336</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t="shared" ca="1" si="1"/>
        <v>45995.501348958336</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t="shared" ca="1" si="1"/>
        <v>45995.501348958336</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t="shared" ca="1" si="1"/>
        <v>45995.501348958336</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t="shared" ca="1" si="1"/>
        <v>45995.501348958336</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t="shared" ca="1" si="1"/>
        <v>45995.501348958336</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t="shared" ca="1" si="1"/>
        <v>45995.501348958336</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t="shared" ca="1" si="1"/>
        <v>45995.501348958336</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t="shared" ca="1" si="1"/>
        <v>45995.501348958336</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t="shared" ca="1" si="1"/>
        <v>45995.501348958336</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t="shared" ca="1" si="1"/>
        <v>45995.501348958336</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t="shared" ca="1" si="1"/>
        <v>45995.501348958336</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t="shared" ca="1" si="1"/>
        <v>45995.501348958336</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t="shared" ca="1" si="1"/>
        <v>45995.501348958336</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t="shared" ca="1" si="1"/>
        <v>45995.501348958336</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t="shared" ca="1" si="1"/>
        <v>45995.501348958336</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t="shared" ca="1" si="1"/>
        <v>45995.501348958336</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t="shared" ca="1" si="1"/>
        <v>45995.501348958336</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t="shared" ca="1" si="1"/>
        <v>45995.501348958336</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t="shared" ca="1" si="1"/>
        <v>45995.501348958336</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t="shared" ca="1" si="1"/>
        <v>45995.501348958336</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t="shared" ca="1" si="1"/>
        <v>45995.501348958336</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t="shared" ca="1" si="1"/>
        <v>45995.501348958336</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t="shared" ca="1" si="1"/>
        <v>45995.501348958336</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t="shared" ca="1" si="1"/>
        <v>45995.501348958336</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t="shared" ca="1" si="1"/>
        <v>45995.501348958336</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t="shared" ca="1" si="1"/>
        <v>45995.501348958336</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t="shared" ca="1" si="1"/>
        <v>45995.501348958336</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t="shared" ca="1" si="1"/>
        <v>45995.501348958336</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t="shared" ca="1" si="1"/>
        <v>45995.501348958336</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t="shared" ca="1" si="1"/>
        <v>45995.501348958336</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t="shared" ca="1" si="1"/>
        <v>45995.501348958336</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t="shared" ca="1" si="1"/>
        <v>45995.501348958336</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t="shared" ca="1" si="1"/>
        <v>45995.501348958336</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t="shared" ca="1" si="1"/>
        <v>45995.501348958336</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t="shared" ca="1" si="1"/>
        <v>45995.501348958336</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t="shared" ca="1" si="1"/>
        <v>45995.501348958336</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t="shared" ca="1" si="1"/>
        <v>45995.501348958336</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t="shared" ca="1" si="1"/>
        <v>45995.501348958336</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t="shared" ca="1" si="1"/>
        <v>45995.501348958336</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t="shared" ca="1" si="1"/>
        <v>45995.501348958336</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t="shared" ca="1" si="1"/>
        <v>45995.501348958336</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t="shared" ca="1" si="1"/>
        <v>45995.501348958336</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t="shared" ca="1" si="1"/>
        <v>45995.501348958336</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t="shared" ca="1" si="1"/>
        <v>45995.501348958336</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t="shared" ca="1" si="1"/>
        <v>45995.501348958336</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t="shared" ca="1" si="1"/>
        <v>45995.501348958336</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t="shared" ca="1" si="1"/>
        <v>45995.501348958336</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t="shared" ref="G125:G188" ca="1" si="2">IFERROR(NOW()-F125,"-")</f>
        <v>45995.501348958336</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t="shared" ca="1" si="2"/>
        <v>45995.501348958336</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t="shared" ca="1" si="2"/>
        <v>45995.501348958336</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t="shared" ca="1" si="2"/>
        <v>45995.501348958336</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t="shared" ca="1" si="2"/>
        <v>45995.501348958336</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t="shared" ca="1" si="2"/>
        <v>45995.501348958336</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t="shared" ca="1" si="2"/>
        <v>45995.501348958336</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t="shared" ca="1" si="2"/>
        <v>45995.501348958336</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t="shared" ca="1" si="2"/>
        <v>45995.501348958336</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t="shared" ca="1" si="2"/>
        <v>45995.501348958336</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t="shared" ca="1" si="2"/>
        <v>45995.501348958336</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t="shared" ca="1" si="2"/>
        <v>45995.501348958336</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t="shared" ca="1" si="2"/>
        <v>45995.501348958336</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t="shared" ca="1" si="2"/>
        <v>45995.501348958336</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t="shared" ca="1" si="2"/>
        <v>45995.501348958336</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t="shared" ca="1" si="2"/>
        <v>45995.501348958336</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t="shared" ca="1" si="2"/>
        <v>45995.501348958336</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t="shared" ca="1" si="2"/>
        <v>45995.501348958336</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t="shared" ca="1" si="2"/>
        <v>45995.501348958336</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t="shared" ca="1" si="2"/>
        <v>45995.501348958336</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t="shared" ca="1" si="2"/>
        <v>45995.501348958336</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t="shared" ca="1" si="2"/>
        <v>45995.501348958336</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t="shared" ca="1" si="2"/>
        <v>45995.501348958336</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t="shared" ca="1" si="2"/>
        <v>45995.501348958336</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t="shared" ca="1" si="2"/>
        <v>45995.501348958336</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t="shared" ca="1" si="2"/>
        <v>45995.501348958336</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t="shared" ca="1" si="2"/>
        <v>45995.501348958336</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t="shared" ca="1" si="2"/>
        <v>45995.501348958336</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t="shared" ca="1" si="2"/>
        <v>45995.501348958336</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t="shared" ca="1" si="2"/>
        <v>45995.501348958336</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t="shared" ca="1" si="2"/>
        <v>45995.501348958336</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t="shared" ca="1" si="2"/>
        <v>45995.501348958336</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t="shared" ca="1" si="2"/>
        <v>45995.501348958336</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t="shared" ca="1" si="2"/>
        <v>45995.501348958336</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t="shared" ca="1" si="2"/>
        <v>45995.501348958336</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t="shared" ca="1" si="2"/>
        <v>45995.501348958336</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t="shared" ca="1" si="2"/>
        <v>45995.501348958336</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t="shared" ca="1" si="2"/>
        <v>45995.501348958336</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t="shared" ca="1" si="2"/>
        <v>45995.501348958336</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t="shared" ca="1" si="2"/>
        <v>45995.501348958336</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t="shared" ca="1" si="2"/>
        <v>45995.501348958336</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t="shared" ca="1" si="2"/>
        <v>45995.501348958336</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t="shared" ca="1" si="2"/>
        <v>45995.501348958336</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t="shared" ca="1" si="2"/>
        <v>45995.501348958336</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t="shared" ca="1" si="2"/>
        <v>45995.501348958336</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t="shared" ca="1" si="2"/>
        <v>45995.501348958336</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t="shared" ca="1" si="2"/>
        <v>45995.501348958336</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t="shared" ca="1" si="2"/>
        <v>45995.501348958336</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t="shared" ca="1" si="2"/>
        <v>45995.501348958336</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t="shared" ca="1" si="2"/>
        <v>45995.501348958336</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t="shared" ca="1" si="2"/>
        <v>45995.501348958336</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t="shared" ca="1" si="2"/>
        <v>45995.501348958336</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t="shared" ca="1" si="2"/>
        <v>45995.501348958336</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t="shared" ca="1" si="2"/>
        <v>45995.501348958336</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t="shared" ca="1" si="2"/>
        <v>45995.501348958336</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t="shared" ca="1" si="2"/>
        <v>45995.501348958336</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t="shared" ca="1" si="2"/>
        <v>45995.501348958336</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t="shared" ca="1" si="2"/>
        <v>45995.501348958336</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t="shared" ca="1" si="2"/>
        <v>45995.501348958336</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t="shared" ca="1" si="2"/>
        <v>45995.501348958336</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t="shared" ca="1" si="2"/>
        <v>45995.501348958336</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t="shared" ca="1" si="2"/>
        <v>45995.501348958336</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t="shared" ca="1" si="2"/>
        <v>45995.501348958336</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t="shared" ca="1" si="2"/>
        <v>45995.501348958336</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t="shared" ref="G189:G252" ca="1" si="3">IFERROR(NOW()-F189,"-")</f>
        <v>45995.501348958336</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t="shared" ca="1" si="3"/>
        <v>45995.501348958336</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t="shared" ca="1" si="3"/>
        <v>45995.501348958336</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t="shared" ca="1" si="3"/>
        <v>45995.501348958336</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t="shared" ca="1" si="3"/>
        <v>45995.501348958336</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t="shared" ca="1" si="3"/>
        <v>45995.501348958336</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t="shared" ca="1" si="3"/>
        <v>45995.501348958336</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t="shared" ca="1" si="3"/>
        <v>45995.501348958336</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t="shared" ca="1" si="3"/>
        <v>45995.501348958336</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t="shared" ca="1" si="3"/>
        <v>45995.501348958336</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t="shared" ca="1" si="3"/>
        <v>45995.501348958336</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t="shared" ca="1" si="3"/>
        <v>45995.501348958336</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t="shared" ca="1" si="3"/>
        <v>45995.501348958336</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t="shared" ca="1" si="3"/>
        <v>45995.501348958336</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t="shared" ca="1" si="3"/>
        <v>45995.501348958336</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t="shared" ca="1" si="3"/>
        <v>45995.501348958336</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t="shared" ca="1" si="3"/>
        <v>45995.501348958336</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t="shared" ca="1" si="3"/>
        <v>45995.501348958336</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t="shared" ca="1" si="3"/>
        <v>45995.501348958336</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t="shared" ca="1" si="3"/>
        <v>45995.501348958336</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t="shared" ca="1" si="3"/>
        <v>45995.501348958336</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t="shared" ca="1" si="3"/>
        <v>45995.501348958336</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t="shared" ca="1" si="3"/>
        <v>45995.501348958336</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t="shared" ca="1" si="3"/>
        <v>45995.501348958336</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t="shared" ca="1" si="3"/>
        <v>45995.501348958336</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t="shared" ca="1" si="3"/>
        <v>45995.501348958336</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t="shared" ca="1" si="3"/>
        <v>45995.501348958336</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t="shared" ca="1" si="3"/>
        <v>45995.501348958336</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t="shared" ca="1" si="3"/>
        <v>45995.501348958336</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t="shared" ca="1" si="3"/>
        <v>45995.501348958336</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t="shared" ca="1" si="3"/>
        <v>45995.501348958336</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t="shared" ca="1" si="3"/>
        <v>45995.501348958336</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t="shared" ca="1" si="3"/>
        <v>45995.501348958336</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t="shared" ca="1" si="3"/>
        <v>45995.501348958336</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t="shared" ca="1" si="3"/>
        <v>45995.501348958336</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t="shared" ca="1" si="3"/>
        <v>45995.501348958336</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t="shared" ca="1" si="3"/>
        <v>45995.501348958336</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t="shared" ca="1" si="3"/>
        <v>45995.501348958336</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t="shared" ca="1" si="3"/>
        <v>45995.501348958336</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t="shared" ca="1" si="3"/>
        <v>45995.501348958336</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t="shared" ca="1" si="3"/>
        <v>45995.501348958336</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t="shared" ca="1" si="3"/>
        <v>45995.501348958336</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t="shared" ca="1" si="3"/>
        <v>45995.501348958336</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t="shared" ca="1" si="3"/>
        <v>45995.501348958336</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t="shared" ca="1" si="3"/>
        <v>45995.501348958336</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t="shared" ca="1" si="3"/>
        <v>45995.501348958336</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t="shared" ca="1" si="3"/>
        <v>45995.501348958336</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t="shared" ca="1" si="3"/>
        <v>45995.501348958336</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t="shared" ca="1" si="3"/>
        <v>45995.501348958336</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t="shared" ca="1" si="3"/>
        <v>45995.501348958336</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t="shared" ca="1" si="3"/>
        <v>45995.501348958336</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t="shared" ca="1" si="3"/>
        <v>45995.501348958336</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t="shared" ca="1" si="3"/>
        <v>45995.501348958336</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t="shared" ca="1" si="3"/>
        <v>45995.501348958336</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t="shared" ca="1" si="3"/>
        <v>45995.501348958336</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t="shared" ca="1" si="3"/>
        <v>45995.501348958336</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t="shared" ca="1" si="3"/>
        <v>45995.501348958336</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t="shared" ca="1" si="3"/>
        <v>45995.501348958336</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t="shared" ca="1" si="3"/>
        <v>45995.501348958336</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t="shared" ca="1" si="3"/>
        <v>45995.501348958336</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t="shared" ca="1" si="3"/>
        <v>45995.501348958336</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t="shared" ca="1" si="3"/>
        <v>45995.501348958336</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t="shared" ca="1" si="3"/>
        <v>45995.501348958336</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t="shared" ca="1" si="3"/>
        <v>45995.501348958336</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t="shared" ref="G253:G316" ca="1" si="4">IFERROR(NOW()-F253,"-")</f>
        <v>45995.501348958336</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t="shared" ca="1" si="4"/>
        <v>45995.501348958336</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t="shared" ca="1" si="4"/>
        <v>45995.501348958336</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t="shared" ca="1" si="4"/>
        <v>45995.501348958336</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t="shared" ca="1" si="4"/>
        <v>45995.501348958336</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t="shared" ca="1" si="4"/>
        <v>45995.501348958336</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t="shared" ca="1" si="4"/>
        <v>45995.501348958336</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t="shared" ca="1" si="4"/>
        <v>45995.501348958336</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t="shared" ca="1" si="4"/>
        <v>45995.501348958336</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t="shared" ca="1" si="4"/>
        <v>45995.501348958336</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t="shared" ca="1" si="4"/>
        <v>45995.501348958336</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t="shared" ca="1" si="4"/>
        <v>45995.501348958336</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t="shared" ca="1" si="4"/>
        <v>45995.501348958336</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t="shared" ca="1" si="4"/>
        <v>45995.501348958336</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t="shared" ca="1" si="4"/>
        <v>45995.501348958336</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t="shared" ca="1" si="4"/>
        <v>45995.501348958336</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t="shared" ca="1" si="4"/>
        <v>45995.501348958336</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t="shared" ca="1" si="4"/>
        <v>45995.501348958336</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t="shared" ca="1" si="4"/>
        <v>45995.501348958336</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t="shared" ca="1" si="4"/>
        <v>45995.501348958336</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t="shared" ca="1" si="4"/>
        <v>45995.501348958336</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t="shared" ca="1" si="4"/>
        <v>45995.501348958336</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t="shared" ca="1" si="4"/>
        <v>45995.501348958336</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t="shared" ca="1" si="4"/>
        <v>45995.501348958336</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t="shared" ca="1" si="4"/>
        <v>45995.501348958336</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t="shared" ca="1" si="4"/>
        <v>45995.501348958336</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t="shared" ca="1" si="4"/>
        <v>45995.501348958336</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t="shared" ca="1" si="4"/>
        <v>45995.501348958336</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t="shared" ca="1" si="4"/>
        <v>45995.501348958336</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t="shared" ca="1" si="4"/>
        <v>45995.501348958336</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t="shared" ca="1" si="4"/>
        <v>45995.501348958336</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t="shared" ca="1" si="4"/>
        <v>45995.501348958336</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t="shared" ca="1" si="4"/>
        <v>45995.501348958336</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t="shared" ca="1" si="4"/>
        <v>45995.501348958336</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t="shared" ca="1" si="4"/>
        <v>45995.501348958336</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t="shared" ca="1" si="4"/>
        <v>45995.501348958336</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t="shared" ca="1" si="4"/>
        <v>45995.501348958336</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t="shared" ca="1" si="4"/>
        <v>45995.501348958336</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t="shared" ca="1" si="4"/>
        <v>45995.501348958336</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t="shared" ca="1" si="4"/>
        <v>45995.501348958336</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t="shared" ca="1" si="4"/>
        <v>45995.501348958336</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t="shared" ca="1" si="4"/>
        <v>45995.501348958336</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t="shared" ca="1" si="4"/>
        <v>45995.501348958336</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t="shared" ca="1" si="4"/>
        <v>45995.501348958336</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t="shared" ca="1" si="4"/>
        <v>45995.501348958336</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t="shared" ca="1" si="4"/>
        <v>45995.501348958336</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t="shared" ca="1" si="4"/>
        <v>45995.501348958336</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t="shared" ca="1" si="4"/>
        <v>45995.501348958336</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t="shared" ca="1" si="4"/>
        <v>45995.501348958336</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t="shared" ca="1" si="4"/>
        <v>45995.501348958336</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t="shared" ca="1" si="4"/>
        <v>45995.501348958336</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t="shared" ca="1" si="4"/>
        <v>45995.501348958336</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t="shared" ca="1" si="4"/>
        <v>45995.501348958336</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t="shared" ca="1" si="4"/>
        <v>45995.501348958336</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t="shared" ca="1" si="4"/>
        <v>45995.501348958336</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t="shared" ca="1" si="4"/>
        <v>45995.501348958336</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t="shared" ca="1" si="4"/>
        <v>45995.501348958336</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t="shared" ca="1" si="4"/>
        <v>45995.501348958336</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t="shared" ca="1" si="4"/>
        <v>45995.501348958336</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t="shared" ca="1" si="4"/>
        <v>45995.501348958336</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t="shared" ca="1" si="4"/>
        <v>45995.501348958336</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t="shared" ca="1" si="4"/>
        <v>45995.501348958336</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t="shared" ca="1" si="4"/>
        <v>45995.501348958336</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t="shared" ca="1" si="4"/>
        <v>45995.501348958336</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t="shared" ref="G317:G380" ca="1" si="5">IFERROR(NOW()-F317,"-")</f>
        <v>45995.501348958336</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t="shared" ca="1" si="5"/>
        <v>45995.501348958336</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t="shared" ca="1" si="5"/>
        <v>45995.501348958336</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t="shared" ca="1" si="5"/>
        <v>45995.501348958336</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t="shared" ca="1" si="5"/>
        <v>45995.501348958336</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t="shared" ca="1" si="5"/>
        <v>45995.501348958336</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t="shared" ca="1" si="5"/>
        <v>45995.501348958336</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t="shared" ca="1" si="5"/>
        <v>45995.501348958336</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t="shared" ca="1" si="5"/>
        <v>45995.501348958336</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t="shared" ca="1" si="5"/>
        <v>45995.501348958336</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t="shared" ca="1" si="5"/>
        <v>45995.501348958336</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t="shared" ca="1" si="5"/>
        <v>45995.501348958336</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t="shared" ca="1" si="5"/>
        <v>45995.501348958336</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t="shared" ca="1" si="5"/>
        <v>45995.501348958336</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t="shared" ca="1" si="5"/>
        <v>45995.501348958336</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t="shared" ca="1" si="5"/>
        <v>45995.501348958336</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t="shared" ca="1" si="5"/>
        <v>45995.501348958336</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t="shared" ca="1" si="5"/>
        <v>45995.501348958336</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t="shared" ca="1" si="5"/>
        <v>45995.501348958336</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t="shared" ca="1" si="5"/>
        <v>45995.501348958336</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t="shared" ca="1" si="5"/>
        <v>45995.501348958336</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t="shared" ca="1" si="5"/>
        <v>45995.501348958336</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t="shared" ca="1" si="5"/>
        <v>45995.501348958336</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t="shared" ca="1" si="5"/>
        <v>45995.501348958336</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t="shared" ca="1" si="5"/>
        <v>45995.501348958336</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t="shared" ca="1" si="5"/>
        <v>45995.501348958336</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t="shared" ca="1" si="5"/>
        <v>45995.501348958336</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t="shared" ca="1" si="5"/>
        <v>45995.501348958336</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t="shared" ca="1" si="5"/>
        <v>45995.501348958336</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t="shared" ca="1" si="5"/>
        <v>45995.501348958336</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t="shared" ca="1" si="5"/>
        <v>45995.501348958336</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t="shared" ca="1" si="5"/>
        <v>45995.501348958336</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t="shared" ca="1" si="5"/>
        <v>45995.501348958336</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t="shared" ca="1" si="5"/>
        <v>45995.501348958336</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t="shared" ca="1" si="5"/>
        <v>45995.501348958336</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t="shared" ca="1" si="5"/>
        <v>45995.501348958336</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t="shared" ca="1" si="5"/>
        <v>45995.501348958336</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t="shared" ca="1" si="5"/>
        <v>45995.501348958336</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t="shared" ca="1" si="5"/>
        <v>45995.501348958336</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t="shared" ca="1" si="5"/>
        <v>45995.501348958336</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t="shared" ca="1" si="5"/>
        <v>45995.501348958336</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t="shared" ca="1" si="5"/>
        <v>45995.501348958336</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t="shared" ca="1" si="5"/>
        <v>45995.501348958336</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t="shared" ca="1" si="5"/>
        <v>45995.501348958336</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t="shared" ca="1" si="5"/>
        <v>45995.501348958336</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t="shared" ca="1" si="5"/>
        <v>45995.501348958336</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t="shared" ca="1" si="5"/>
        <v>45995.501348958336</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t="shared" ca="1" si="5"/>
        <v>45995.501348958336</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t="shared" ca="1" si="5"/>
        <v>45995.501348958336</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t="shared" ca="1" si="5"/>
        <v>45995.501348958336</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t="shared" ca="1" si="5"/>
        <v>45995.501348958336</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t="shared" ca="1" si="5"/>
        <v>45995.501348958336</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t="shared" ca="1" si="5"/>
        <v>45995.501348958336</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t="shared" ca="1" si="5"/>
        <v>45995.501348958336</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t="shared" ca="1" si="5"/>
        <v>45995.501348958336</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t="shared" ca="1" si="5"/>
        <v>45995.501348958336</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t="shared" ca="1" si="5"/>
        <v>45995.501348958336</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t="shared" ca="1" si="5"/>
        <v>45995.501348958336</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t="shared" ca="1" si="5"/>
        <v>45995.501348958336</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t="shared" ca="1" si="5"/>
        <v>45995.501348958336</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t="shared" ca="1" si="5"/>
        <v>45995.501348958336</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t="shared" ca="1" si="5"/>
        <v>45995.501348958336</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t="shared" ca="1" si="5"/>
        <v>45995.501348958336</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t="shared" ca="1" si="5"/>
        <v>45995.501348958336</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t="shared" ref="G381:G444" ca="1" si="6">IFERROR(NOW()-F381,"-")</f>
        <v>45995.501348958336</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t="shared" ca="1" si="6"/>
        <v>45995.501348958336</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t="shared" ca="1" si="6"/>
        <v>45995.501348958336</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t="shared" ca="1" si="6"/>
        <v>45995.501348958336</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t="shared" ca="1" si="6"/>
        <v>45995.501348958336</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t="shared" ca="1" si="6"/>
        <v>45995.501348958336</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t="shared" ca="1" si="6"/>
        <v>45995.501348958336</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t="shared" ca="1" si="6"/>
        <v>45995.501348958336</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t="shared" ca="1" si="6"/>
        <v>45995.501348958336</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t="shared" ca="1" si="6"/>
        <v>45995.501348958336</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t="shared" ca="1" si="6"/>
        <v>45995.501348958336</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t="shared" ca="1" si="6"/>
        <v>45995.501348958336</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t="shared" ca="1" si="6"/>
        <v>45995.501348958336</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t="shared" ca="1" si="6"/>
        <v>45995.501348958336</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t="shared" ca="1" si="6"/>
        <v>45995.501348958336</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t="shared" ca="1" si="6"/>
        <v>45995.501348958336</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t="shared" ca="1" si="6"/>
        <v>45995.501348958336</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t="shared" ca="1" si="6"/>
        <v>45995.501348958336</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t="shared" ca="1" si="6"/>
        <v>45995.501348958336</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t="shared" ca="1" si="6"/>
        <v>45995.501348958336</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t="shared" ca="1" si="6"/>
        <v>45995.501348958336</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t="shared" ca="1" si="6"/>
        <v>45995.501348958336</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t="shared" ca="1" si="6"/>
        <v>45995.501348958336</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t="shared" ca="1" si="6"/>
        <v>45995.501348958336</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t="shared" ca="1" si="6"/>
        <v>45995.501348958336</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t="shared" ca="1" si="6"/>
        <v>45995.501348958336</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t="shared" ca="1" si="6"/>
        <v>45995.501348958336</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t="shared" ca="1" si="6"/>
        <v>45995.501348958336</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t="shared" ca="1" si="6"/>
        <v>45995.501348958336</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t="shared" ca="1" si="6"/>
        <v>45995.501348958336</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t="shared" ca="1" si="6"/>
        <v>45995.501348958336</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t="shared" ca="1" si="6"/>
        <v>45995.501348958336</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t="shared" ca="1" si="6"/>
        <v>45995.501348958336</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t="shared" ca="1" si="6"/>
        <v>45995.501348958336</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t="shared" ca="1" si="6"/>
        <v>45995.501348958336</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t="shared" ca="1" si="6"/>
        <v>45995.501348958336</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t="shared" ca="1" si="6"/>
        <v>45995.501348958336</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t="shared" ca="1" si="6"/>
        <v>45995.501348958336</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t="shared" ca="1" si="6"/>
        <v>45995.501348958336</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t="shared" ca="1" si="6"/>
        <v>45995.501348958336</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t="shared" ca="1" si="6"/>
        <v>45995.501348958336</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t="shared" ca="1" si="6"/>
        <v>45995.501348958336</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t="shared" ca="1" si="6"/>
        <v>45995.501348958336</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t="shared" ca="1" si="6"/>
        <v>45995.501348958336</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t="shared" ca="1" si="6"/>
        <v>45995.501348958336</v>
      </c>
      <c r="H425" s="121"/>
      <c r="I425" s="119" t="str">
        <f>IFERROR(VLOOKUP(D425,DB!A:F,6,0),"")</f>
        <v/>
      </c>
      <c r="J425" s="119" t="str">
        <f>IFERROR(VLOOKUP(D425,DB!A:G,7,0),"")</f>
        <v/>
      </c>
      <c r="K425" s="122"/>
      <c r="L425" s="137" t="str">
        <f>IFERROR(VLOOKUP(D425,DB!A:I,9,0),"")</f>
        <v/>
      </c>
    </row>
    <row r="426" spans="1:12" ht="31.5" customHeight="1">
      <c r="A426" s="143"/>
      <c r="B426" s="144" t="str">
        <f>IFERROR(VLOOKUP(D426,DB!A:K,11,0),"")</f>
        <v/>
      </c>
      <c r="C426" s="145"/>
      <c r="D426" s="144"/>
      <c r="E426" s="142"/>
      <c r="F426" s="146"/>
      <c r="G426" s="147">
        <f t="shared" ca="1" si="6"/>
        <v>45995.501348958336</v>
      </c>
      <c r="H426" s="146"/>
      <c r="I426" s="144" t="str">
        <f>IFERROR(VLOOKUP(D426,DB!A:F,6,0),"")</f>
        <v/>
      </c>
      <c r="J426" s="144" t="str">
        <f>IFERROR(VLOOKUP(D426,DB!A:G,7,0),"")</f>
        <v/>
      </c>
      <c r="K426" s="148"/>
      <c r="L426" s="149" t="str">
        <f>IFERROR(VLOOKUP(D426,DB!A:I,9,0),"")</f>
        <v/>
      </c>
    </row>
  </sheetData>
  <dataValidations count="2">
    <dataValidation allowBlank="1" showInputMessage="1" showErrorMessage="1" sqref="E1" xr:uid="{9E1BC488-8814-4F8A-8DBE-742B3278AB71}"/>
    <dataValidation type="list" allowBlank="1" showInputMessage="1" showErrorMessage="1" sqref="E2:E42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2025-12-04T09:02:16Z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