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023" documentId="120_S{2AC9BD13-BADA-5192-A53E-5A8FF88502F6}" xr6:coauthVersionLast="47" xr6:coauthVersionMax="47" xr10:uidLastSave="{50389BEF-E288-4836-ADEF-E1B891806284}"/>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G6" i="5"/>
  <c r="G8" i="5"/>
  <c r="G9" i="5"/>
  <c r="G10" i="5"/>
  <c r="G11" i="5"/>
  <c r="G12" i="5"/>
  <c r="G13" i="5"/>
  <c r="G14" i="5"/>
  <c r="G15" i="5"/>
  <c r="G16" i="5"/>
  <c r="G17" i="5"/>
  <c r="G18" i="5"/>
  <c r="G19" i="5"/>
  <c r="G20" i="5"/>
  <c r="G21" i="5"/>
  <c r="G22" i="5"/>
  <c r="G23" i="5"/>
  <c r="G24" i="5"/>
  <c r="G25" i="5"/>
  <c r="G26" i="5"/>
  <c r="G27" i="5"/>
  <c r="G28" i="5"/>
  <c r="G29" i="5"/>
  <c r="G30" i="5"/>
  <c r="G31" i="5"/>
  <c r="G32" i="5"/>
  <c r="G3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D7" i="3"/>
  <c r="D9" i="3"/>
  <c r="D10"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alcChain>
</file>

<file path=xl/sharedStrings.xml><?xml version="1.0" encoding="utf-8"?>
<sst xmlns="http://schemas.openxmlformats.org/spreadsheetml/2006/main" count="181527" uniqueCount="39141">
  <si>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</si>
  <si>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</si>
  <si>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</si>
  <si>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</si>
  <si>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</si>
  <si>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</si>
  <si>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</si>
  <si>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</si>
  <si>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</si>
  <si>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</si>
  <si>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</si>
  <si>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</si>
  <si>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</si>
  <si>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</si>
  <si>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</si>
  <si>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</si>
  <si>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</si>
  <si>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</si>
  <si>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</si>
  <si>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</si>
  <si>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</si>
  <si>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</si>
  <si>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</si>
  <si>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</si>
  <si>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</si>
  <si>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</si>
  <si>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</si>
  <si>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</si>
  <si>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</si>
  <si>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</si>
  <si>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</si>
  <si>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</si>
  <si>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</si>
  <si>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</si>
  <si>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</si>
  <si>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</si>
  <si>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</si>
  <si>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</si>
  <si>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</si>
  <si>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</si>
  <si>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</si>
  <si>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</si>
  <si>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</si>
  <si>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</si>
  <si>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</si>
  <si>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</si>
  <si>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</si>
  <si>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</si>
  <si>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</si>
  <si>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</si>
  <si>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</si>
  <si>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</si>
  <si>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</si>
  <si>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</si>
  <si>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</si>
  <si>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</si>
  <si>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</si>
  <si>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</si>
  <si>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</si>
  <si>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</si>
  <si>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</si>
  <si>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</si>
  <si>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</si>
  <si>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</si>
  <si>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</si>
  <si>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</si>
  <si>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</si>
  <si>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</si>
  <si>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</si>
  <si>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</si>
  <si>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</si>
  <si>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</si>
  <si>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</si>
  <si>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</si>
  <si>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</si>
  <si>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</si>
  <si>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</si>
  <si>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</si>
  <si>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</si>
  <si>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</si>
  <si>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</si>
  <si>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</si>
  <si>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</si>
  <si>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</si>
  <si>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</si>
  <si>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</si>
  <si>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</si>
  <si>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</si>
  <si>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</si>
  <si>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</si>
  <si>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</si>
  <si>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</si>
  <si>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</si>
  <si>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</si>
  <si>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</si>
  <si>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</si>
  <si>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</si>
  <si>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</si>
  <si>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</si>
  <si>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</si>
  <si>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</si>
  <si>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</si>
  <si>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</si>
  <si>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</si>
  <si>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</si>
  <si>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</si>
  <si>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</si>
  <si>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</si>
  <si>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</si>
  <si>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</si>
  <si>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</si>
  <si>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</si>
  <si>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</si>
  <si>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</si>
  <si>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</si>
  <si>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</si>
  <si>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</si>
  <si>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</si>
  <si>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</si>
  <si>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</si>
  <si>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</si>
  <si>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</si>
  <si>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</si>
  <si>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</si>
  <si>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</si>
  <si>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</si>
  <si>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</si>
  <si>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</si>
  <si>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</si>
  <si>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</si>
  <si>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</si>
  <si>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</si>
  <si>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</si>
  <si>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</si>
  <si>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</si>
  <si>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</si>
  <si>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</si>
  <si>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</si>
  <si>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</si>
  <si>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</si>
  <si>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</si>
  <si>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</si>
  <si>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</si>
  <si>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</si>
  <si>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</si>
  <si>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</si>
  <si>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</si>
  <si>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</si>
  <si>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</si>
  <si>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</si>
  <si>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</si>
  <si>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</si>
  <si>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</si>
  <si>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</si>
  <si>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</si>
  <si>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</si>
  <si>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</si>
  <si>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</si>
  <si>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</si>
  <si>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</si>
  <si>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</si>
  <si>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</si>
  <si>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</si>
  <si>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</si>
  <si>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</si>
  <si>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</si>
  <si>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</si>
  <si>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</si>
  <si>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</si>
  <si>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</si>
  <si>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</si>
  <si>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</si>
  <si>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</si>
  <si>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</si>
  <si>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</si>
  <si>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</si>
  <si>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</si>
  <si>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</si>
  <si>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</si>
  <si>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</si>
  <si>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</si>
  <si>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</si>
  <si>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</si>
  <si>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</si>
  <si>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</si>
  <si>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</si>
  <si>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</si>
  <si>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</si>
  <si>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</si>
  <si>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</si>
  <si>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</si>
  <si>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</si>
  <si>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</si>
  <si>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</si>
  <si>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</si>
  <si>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</si>
  <si>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</si>
  <si>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</si>
  <si>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</si>
  <si>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</si>
  <si>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</si>
  <si>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</si>
  <si>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</si>
  <si>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</si>
  <si>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</si>
  <si>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</si>
  <si>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</si>
  <si>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</si>
  <si>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</si>
  <si>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</si>
  <si>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</si>
  <si>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</si>
  <si>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</si>
  <si>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</si>
  <si>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</si>
  <si>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</si>
  <si>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</si>
  <si>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</si>
  <si>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</si>
  <si>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</si>
  <si>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</si>
  <si>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</si>
  <si>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</si>
  <si>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</si>
  <si>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</si>
  <si>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</si>
  <si>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</si>
  <si>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</si>
  <si>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</si>
  <si>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</si>
  <si>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</si>
  <si>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</si>
  <si>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</si>
  <si>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</si>
  <si>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</si>
  <si>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</si>
  <si>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</si>
  <si>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</si>
  <si>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</si>
  <si>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</si>
  <si>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</si>
  <si>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</si>
  <si>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</si>
  <si>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</si>
  <si>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</si>
  <si>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</si>
  <si>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</si>
  <si>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</si>
  <si>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</si>
  <si>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</si>
  <si>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</si>
  <si>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</si>
  <si>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</si>
  <si>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</si>
  <si>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</si>
  <si>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</si>
  <si>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</si>
  <si>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</si>
  <si>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</si>
  <si>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</si>
  <si>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</si>
  <si>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</si>
  <si>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</si>
  <si>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</si>
  <si>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</si>
  <si>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</si>
  <si>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</si>
  <si>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</si>
  <si>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</si>
  <si>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</si>
  <si>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</si>
  <si>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</si>
  <si>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</si>
  <si>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</si>
  <si>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</si>
  <si>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</si>
  <si>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</si>
  <si>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</si>
  <si>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</si>
  <si>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</si>
  <si>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</si>
  <si>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</si>
  <si>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</si>
  <si>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</si>
  <si>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</si>
  <si>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</si>
  <si>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</si>
  <si>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</si>
  <si>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</si>
  <si>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</si>
  <si>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</si>
  <si>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</si>
  <si>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</si>
  <si>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</si>
  <si>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</si>
  <si>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</si>
  <si>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</si>
  <si>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</si>
  <si>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</si>
  <si>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</si>
  <si>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</si>
  <si>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</si>
  <si>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</si>
  <si>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</si>
  <si>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</si>
  <si>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</si>
  <si>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</si>
  <si>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</si>
  <si>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</si>
  <si>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</si>
  <si>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</si>
  <si>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</si>
  <si>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</si>
  <si>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</si>
  <si>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</si>
  <si>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</si>
  <si>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</si>
  <si>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</si>
  <si>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</si>
  <si>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</si>
  <si>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</si>
  <si>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</si>
  <si>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</si>
  <si>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</si>
  <si>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</si>
  <si>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</si>
  <si>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</si>
  <si>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</si>
  <si>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</si>
  <si>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</si>
  <si>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</si>
  <si>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</si>
  <si>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</si>
  <si>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</si>
  <si>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</si>
  <si>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</si>
  <si>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</si>
  <si>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</si>
  <si>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</si>
  <si>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</si>
  <si>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</si>
  <si>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</si>
  <si>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</si>
  <si>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</si>
  <si>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</si>
  <si>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</si>
  <si>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</si>
  <si>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</si>
  <si>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</si>
  <si>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</si>
  <si>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</si>
  <si>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</si>
  <si>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</si>
  <si>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</si>
  <si>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</si>
  <si>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</si>
  <si>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</si>
  <si>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</si>
  <si>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</si>
  <si>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</si>
  <si>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</si>
  <si>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</si>
  <si>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</si>
  <si>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</si>
  <si>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</si>
  <si>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</si>
  <si>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</si>
  <si>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</si>
  <si>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</si>
  <si>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</si>
  <si>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</si>
  <si>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</si>
  <si>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</si>
  <si>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</si>
  <si>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</si>
  <si>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</si>
  <si>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</si>
  <si>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</si>
  <si>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</si>
  <si>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</si>
  <si>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</si>
  <si>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</si>
  <si>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</si>
  <si>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</si>
  <si>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</si>
  <si>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</si>
  <si>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</si>
  <si>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</si>
  <si>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</si>
  <si>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</si>
  <si>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</si>
  <si>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</si>
  <si>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</si>
  <si>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</si>
  <si>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</si>
  <si>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</si>
  <si>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</si>
  <si>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</si>
  <si>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</si>
  <si>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</si>
  <si>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</si>
  <si>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</si>
  <si>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</si>
  <si>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</si>
  <si>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</si>
  <si>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</si>
  <si>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</si>
  <si>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</si>
  <si>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</si>
  <si>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</si>
  <si>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</si>
  <si>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</si>
  <si>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</si>
  <si>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</si>
  <si>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</si>
  <si>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</si>
  <si>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</si>
  <si>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</si>
  <si>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</si>
  <si>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</si>
  <si>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</si>
  <si>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</si>
  <si>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</si>
  <si>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</si>
  <si>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</si>
  <si>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</si>
  <si>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</si>
  <si>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</si>
  <si>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</si>
  <si>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</si>
  <si>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</si>
  <si>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</si>
  <si>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</si>
  <si>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</si>
  <si>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</si>
  <si>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</si>
  <si>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</si>
  <si>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</si>
  <si>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</si>
  <si>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</si>
  <si>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</si>
  <si>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</si>
  <si>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</si>
  <si>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</si>
  <si>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</si>
  <si>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</si>
  <si>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</si>
  <si>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</si>
  <si>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</si>
  <si>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</si>
  <si>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</si>
  <si>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</si>
  <si>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</si>
  <si>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</si>
  <si>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</si>
  <si>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</si>
  <si>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</si>
  <si>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</si>
  <si>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</si>
  <si>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</si>
  <si>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</si>
  <si>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</si>
  <si>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</si>
  <si>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</si>
  <si>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</si>
  <si>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</si>
  <si>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</si>
  <si>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</si>
  <si>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</si>
  <si>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</si>
  <si>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</si>
  <si>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</si>
  <si>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</si>
  <si>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</si>
  <si>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</si>
  <si>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</si>
  <si>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</si>
  <si>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</si>
  <si>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</si>
  <si>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</si>
  <si>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</si>
  <si>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</si>
  <si>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</si>
  <si>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</si>
  <si>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</si>
  <si>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</si>
  <si>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</si>
  <si>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</si>
  <si>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</si>
  <si>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</si>
  <si>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</si>
  <si>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</si>
  <si>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</si>
  <si>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</si>
  <si>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</si>
  <si>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</si>
  <si>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</si>
  <si>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</si>
  <si>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</si>
  <si>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</si>
  <si>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</si>
  <si>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</si>
  <si>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</si>
  <si>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</si>
  <si>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</si>
  <si>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</si>
  <si>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</si>
  <si>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</si>
  <si>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</si>
  <si>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</si>
  <si>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</si>
  <si>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</si>
  <si>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</si>
  <si>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</si>
  <si>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</si>
  <si>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</si>
  <si>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</si>
  <si>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</si>
  <si>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</si>
  <si>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</si>
  <si>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</si>
  <si>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</si>
  <si>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</si>
  <si>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</si>
  <si>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</si>
  <si>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</si>
  <si>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</si>
  <si>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</si>
  <si>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</si>
  <si>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</si>
  <si>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</si>
  <si>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</si>
  <si>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</si>
  <si>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</si>
  <si>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</si>
  <si>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</si>
  <si>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</si>
  <si>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</si>
  <si>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</si>
  <si>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</si>
  <si>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</si>
  <si>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</si>
  <si>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</si>
  <si>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</si>
  <si>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</si>
  <si>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</si>
  <si>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</si>
  <si>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</si>
  <si>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</si>
  <si>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</si>
  <si>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</si>
  <si>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</si>
  <si>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</si>
  <si>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</si>
  <si>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</si>
  <si>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</si>
  <si>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</si>
  <si>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</si>
  <si>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</si>
  <si>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</si>
  <si>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</si>
  <si>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</si>
  <si>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</si>
  <si>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</si>
  <si>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</si>
  <si>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</si>
  <si>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</si>
  <si>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</si>
  <si>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</si>
  <si>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</si>
  <si>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</si>
  <si>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</si>
  <si>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</si>
  <si>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</si>
  <si>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</si>
  <si>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</si>
  <si>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</si>
  <si>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</si>
  <si>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</si>
  <si>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</si>
  <si>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</si>
  <si>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</si>
  <si>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</si>
  <si>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</si>
  <si>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</si>
  <si>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</si>
  <si>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</si>
  <si>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</si>
  <si>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</si>
  <si>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</si>
  <si>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</si>
  <si>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</si>
  <si>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</si>
  <si>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</si>
  <si>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</si>
  <si>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</si>
  <si>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</si>
  <si>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</si>
  <si>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</si>
  <si>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</si>
  <si>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</si>
  <si>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</si>
  <si>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</si>
  <si>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</si>
  <si>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</si>
  <si>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</si>
  <si>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</si>
  <si>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</si>
  <si>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</si>
  <si>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</si>
  <si>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</si>
  <si>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</si>
  <si>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</si>
  <si>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</si>
  <si>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</si>
  <si>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</si>
  <si>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</si>
  <si>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</si>
  <si>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</si>
  <si>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</si>
  <si>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</si>
  <si>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</si>
  <si>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</si>
  <si>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</si>
  <si>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</si>
  <si>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</si>
  <si>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</si>
  <si>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</si>
  <si>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</si>
  <si>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</si>
  <si>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</si>
  <si>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</si>
  <si>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</si>
  <si>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</si>
  <si>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</si>
  <si>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</si>
  <si>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</si>
  <si>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</si>
  <si>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</si>
  <si>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</si>
  <si>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</si>
  <si>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</si>
  <si>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</si>
  <si>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</si>
  <si>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</si>
  <si>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</si>
  <si>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</si>
  <si>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</si>
  <si>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</si>
  <si>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</si>
  <si>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</si>
  <si>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</si>
  <si>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</si>
  <si>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</si>
  <si>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</si>
  <si>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</si>
  <si>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</si>
  <si>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</si>
  <si>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</si>
  <si>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</si>
  <si>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</si>
  <si>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</si>
  <si>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</si>
  <si>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</si>
  <si>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</si>
  <si>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</si>
  <si>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</si>
  <si>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</si>
  <si>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</si>
  <si>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</si>
  <si>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</si>
  <si>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</si>
  <si>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</si>
  <si>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</si>
  <si>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</si>
  <si>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</si>
  <si>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</si>
  <si>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</si>
  <si>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</si>
  <si>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</si>
  <si>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</si>
  <si>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</si>
  <si>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</si>
  <si>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</si>
  <si>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</si>
  <si>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</si>
  <si>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</si>
  <si>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</si>
  <si>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</si>
  <si>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</si>
  <si>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</si>
  <si>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</si>
  <si>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</si>
  <si>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</si>
  <si>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</si>
  <si>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</si>
  <si>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</si>
  <si>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</si>
  <si>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</si>
  <si>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</si>
  <si>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</si>
  <si>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</si>
  <si>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</si>
  <si>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</si>
  <si>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</si>
  <si>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</si>
  <si>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</si>
  <si>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</si>
  <si>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</si>
  <si>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</si>
  <si>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</si>
  <si>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</si>
  <si>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</si>
  <si>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</si>
  <si>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</si>
  <si>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</si>
  <si>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</si>
  <si>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</si>
  <si>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</si>
  <si>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</si>
  <si>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</si>
  <si>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</si>
  <si>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</si>
  <si>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</si>
  <si>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</si>
  <si>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</si>
  <si>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</si>
  <si>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</si>
  <si>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</si>
  <si>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</si>
  <si>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</si>
  <si>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</si>
  <si>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</si>
  <si>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</si>
  <si>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</si>
  <si>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</si>
  <si>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</si>
  <si>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</si>
  <si>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</si>
  <si>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</si>
  <si>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</si>
  <si>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</si>
  <si>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</si>
  <si>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</si>
  <si>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</si>
  <si>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</si>
  <si>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</si>
  <si>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</si>
  <si>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</si>
  <si>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</si>
  <si>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</si>
  <si>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</si>
  <si>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</si>
  <si>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</si>
  <si>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</si>
  <si>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</si>
  <si>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</si>
  <si>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</si>
  <si>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</si>
  <si>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</si>
  <si>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</si>
  <si>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</si>
  <si>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</si>
  <si>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</si>
  <si>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</si>
  <si>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</si>
  <si>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</si>
  <si>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</si>
  <si>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</si>
  <si>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</si>
  <si>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</si>
  <si>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</si>
  <si>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</si>
  <si>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</si>
  <si>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</si>
  <si>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</si>
  <si>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</si>
  <si>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</si>
  <si>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</si>
  <si>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</si>
  <si>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</si>
  <si>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</si>
  <si>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</si>
  <si>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</si>
  <si>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</si>
  <si>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</si>
  <si>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</si>
  <si>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</si>
  <si>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</si>
  <si>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</si>
  <si>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</si>
  <si>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</si>
  <si>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</si>
  <si>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</si>
  <si>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</si>
  <si>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</si>
  <si>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</si>
  <si>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</si>
  <si>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</si>
  <si>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</si>
  <si>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</si>
  <si>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</si>
  <si>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</si>
  <si>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</si>
  <si>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</si>
  <si>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</si>
  <si>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</si>
  <si>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</si>
  <si>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</si>
  <si>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</si>
  <si>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</si>
  <si>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</si>
  <si>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</si>
  <si>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</si>
  <si>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</si>
  <si>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</si>
  <si>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</si>
  <si>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</si>
  <si>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</si>
  <si>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</si>
  <si>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</si>
  <si>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</si>
  <si>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</si>
  <si>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</si>
  <si>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</si>
  <si>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</si>
  <si>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</si>
  <si>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</si>
  <si>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</si>
  <si>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</si>
  <si>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</si>
  <si>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</si>
  <si>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</si>
  <si>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</si>
  <si>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</si>
  <si>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</si>
  <si>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</si>
  <si>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</si>
  <si>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</si>
  <si>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</si>
  <si>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</si>
  <si>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</si>
  <si>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</si>
  <si>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</si>
  <si>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</si>
  <si>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</si>
  <si>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</si>
  <si>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</si>
  <si>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</si>
  <si>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</si>
  <si>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</si>
  <si>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</si>
  <si>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</si>
  <si>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</si>
  <si>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</si>
  <si>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</si>
  <si>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</si>
  <si>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</si>
  <si>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</si>
  <si>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</si>
  <si>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</si>
  <si>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</si>
  <si>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</si>
  <si>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</si>
  <si>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</si>
  <si>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</si>
  <si>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</si>
  <si>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</si>
  <si>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</si>
  <si>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</si>
  <si>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</si>
  <si>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</si>
  <si>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</si>
  <si>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</si>
  <si>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</si>
  <si>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</si>
  <si>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</si>
  <si>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</si>
  <si>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</si>
  <si>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</si>
  <si>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</si>
  <si>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</si>
  <si>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</si>
  <si>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</si>
  <si>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</si>
  <si>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</si>
  <si>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</si>
  <si>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</si>
  <si>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</si>
  <si>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</si>
  <si>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</si>
  <si>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</si>
  <si>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</si>
  <si>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</si>
  <si>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</si>
  <si>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</si>
  <si>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</si>
  <si>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</si>
  <si>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</si>
  <si>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</si>
  <si>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</si>
  <si>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</si>
  <si>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</si>
  <si>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</si>
  <si>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</si>
  <si>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</si>
  <si>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</si>
  <si>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</si>
  <si>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</si>
  <si>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</si>
  <si>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</si>
  <si>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</si>
  <si>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</si>
  <si>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</si>
  <si>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</si>
  <si>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</si>
  <si>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</si>
  <si>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</si>
  <si>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</si>
  <si>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</si>
  <si>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</si>
  <si>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</si>
  <si>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</si>
  <si>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</si>
  <si>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</si>
  <si>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</si>
  <si>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</si>
  <si>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</si>
  <si>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</si>
  <si>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</si>
  <si>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</si>
  <si>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</si>
  <si>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</si>
  <si>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</si>
  <si>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</si>
  <si>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</si>
  <si>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</si>
  <si>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</si>
  <si>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</si>
  <si>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</si>
  <si>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</si>
  <si>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</si>
  <si>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</si>
  <si>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</si>
  <si>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</si>
  <si>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</si>
  <si>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</si>
  <si>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</si>
  <si>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</si>
  <si>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</si>
  <si>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</si>
  <si>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</si>
  <si>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</si>
  <si>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</si>
  <si>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</si>
  <si>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</si>
  <si>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</si>
  <si>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</si>
  <si>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</si>
  <si>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</si>
  <si>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</si>
  <si>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</si>
  <si>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</si>
  <si>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</si>
  <si>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</si>
  <si>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</si>
  <si>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</si>
  <si>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</si>
  <si>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</si>
  <si>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</si>
  <si>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</si>
  <si>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</si>
  <si>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</si>
  <si>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</si>
  <si>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</si>
  <si>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</si>
  <si>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</si>
  <si>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</si>
  <si>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</si>
  <si>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</si>
  <si>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</si>
  <si>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</si>
  <si>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</si>
  <si>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</si>
  <si>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</si>
  <si>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</si>
  <si>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</si>
  <si>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</si>
  <si>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</si>
  <si>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</si>
  <si>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</si>
  <si>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</si>
  <si>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</si>
  <si>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</si>
  <si>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</si>
  <si>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</si>
  <si>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</si>
  <si>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</si>
  <si>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</si>
  <si>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</si>
  <si>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</si>
  <si>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</si>
  <si>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</si>
  <si>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</si>
  <si>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</si>
  <si>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</si>
  <si>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</si>
  <si>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</si>
  <si>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</si>
  <si>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</si>
  <si>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</si>
  <si>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</si>
  <si>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</si>
  <si>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</si>
  <si>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</si>
  <si>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</si>
  <si>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</si>
  <si>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</si>
  <si>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</si>
  <si>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</si>
  <si>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</si>
  <si>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</si>
  <si>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</si>
  <si>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</si>
  <si>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</si>
  <si>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</si>
  <si>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</si>
  <si>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</si>
  <si>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</si>
  <si>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</si>
  <si>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</si>
  <si>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</si>
  <si>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</si>
  <si>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</si>
  <si>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</si>
  <si>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</si>
  <si>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</si>
  <si>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</si>
  <si>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</si>
  <si>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</si>
  <si>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</si>
  <si>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</si>
  <si>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</si>
  <si>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</si>
  <si>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</si>
  <si>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</si>
  <si>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</si>
  <si>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</si>
  <si>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</si>
  <si>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</si>
  <si>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</si>
  <si>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</si>
  <si>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</si>
  <si>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</si>
  <si>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</si>
  <si>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</si>
  <si>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</si>
  <si>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</si>
  <si>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</si>
  <si>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</si>
  <si>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</si>
  <si>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</si>
  <si>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</si>
  <si>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</si>
  <si>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</si>
  <si>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</si>
  <si>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</si>
  <si>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</si>
  <si>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</si>
  <si>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</si>
  <si>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</si>
  <si>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</si>
  <si>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</si>
  <si>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</si>
  <si>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</si>
  <si>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</si>
  <si>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</si>
  <si>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</si>
  <si>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</si>
  <si>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</si>
  <si>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</si>
  <si>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</si>
  <si>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</si>
  <si>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</si>
  <si>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</si>
  <si>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</si>
  <si>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</si>
  <si>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</si>
  <si>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</si>
  <si>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</si>
  <si>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</si>
  <si>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</si>
  <si>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</si>
  <si>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</si>
  <si>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</si>
  <si>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</si>
  <si>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</si>
  <si>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</si>
  <si>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</si>
  <si>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</si>
  <si>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</si>
  <si>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</si>
  <si>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</si>
  <si>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</si>
  <si>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</si>
  <si>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</si>
  <si>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</si>
  <si>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</si>
  <si>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</si>
  <si>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</si>
  <si>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</si>
  <si>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</si>
  <si>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</si>
  <si>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</si>
  <si>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</si>
  <si>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</si>
  <si>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</si>
  <si>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</si>
  <si>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</si>
  <si>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</si>
  <si>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</si>
  <si>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</si>
  <si>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</si>
  <si>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</si>
  <si>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</si>
  <si>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</si>
  <si>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</si>
  <si>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</si>
  <si>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</si>
  <si>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</si>
  <si>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</si>
  <si>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</si>
  <si>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</si>
  <si>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</si>
  <si>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</si>
  <si>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</si>
  <si>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</si>
  <si>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</si>
  <si>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</si>
  <si>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</si>
  <si>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</si>
  <si>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</si>
  <si>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</si>
  <si>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</si>
  <si>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</si>
  <si>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</si>
  <si>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</si>
  <si>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</si>
  <si>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</si>
  <si>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</si>
  <si>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</si>
  <si>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</si>
  <si>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</si>
  <si>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</si>
  <si>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</si>
  <si>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</si>
  <si>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</si>
  <si>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</si>
  <si>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</si>
  <si>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</si>
  <si>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</si>
  <si>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</si>
  <si>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</si>
  <si>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</si>
  <si>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</si>
  <si>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</si>
  <si>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</si>
  <si>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</si>
  <si>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</si>
  <si>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</si>
  <si>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</si>
  <si>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</si>
  <si>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</si>
  <si>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</si>
  <si>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</si>
  <si>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</si>
  <si>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</si>
  <si>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</si>
  <si>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</si>
  <si>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</si>
  <si>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</si>
  <si>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</si>
  <si>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</si>
  <si>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</si>
  <si>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</si>
  <si>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</si>
  <si>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</si>
  <si>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</si>
  <si>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</si>
  <si>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</si>
  <si>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</si>
  <si>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</si>
  <si>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</si>
  <si>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</si>
  <si>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</si>
  <si>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</si>
  <si>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</si>
  <si>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</si>
  <si>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</si>
  <si>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</si>
  <si>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</si>
  <si>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</si>
  <si>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</si>
  <si>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</si>
  <si>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</si>
  <si>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</si>
  <si>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</si>
  <si>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</si>
  <si>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</si>
  <si>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</si>
  <si>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</si>
  <si>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</si>
  <si>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</si>
  <si>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</si>
  <si>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</si>
  <si>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</si>
  <si>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</si>
  <si>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</si>
  <si>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</si>
  <si>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</si>
  <si>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</si>
  <si>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</si>
  <si>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</si>
  <si>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</si>
  <si>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</si>
  <si>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</si>
  <si>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</si>
  <si>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</si>
  <si>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</si>
  <si>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</si>
  <si>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</si>
  <si>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</si>
  <si>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</si>
  <si>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</si>
  <si>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</si>
  <si>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</si>
  <si>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</si>
  <si>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</si>
  <si>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</si>
  <si>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</si>
  <si>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</si>
  <si>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</si>
  <si>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</si>
  <si>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</si>
  <si>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</si>
  <si>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</si>
  <si>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</si>
  <si>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</si>
  <si>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</si>
  <si>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</si>
  <si>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</si>
  <si>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</si>
  <si>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</si>
  <si>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</si>
  <si>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</si>
  <si>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</si>
  <si>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</si>
  <si>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</si>
  <si>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</si>
  <si>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</si>
  <si>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</si>
  <si>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</si>
  <si>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</si>
  <si>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</si>
  <si>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</si>
  <si>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</si>
  <si>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</si>
  <si>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</si>
  <si>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</si>
  <si>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</si>
  <si>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</si>
  <si>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</si>
  <si>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</si>
  <si>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</si>
  <si>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</si>
  <si>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</si>
  <si>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</si>
  <si>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</si>
  <si>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</si>
  <si>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</si>
  <si>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</si>
  <si>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</si>
  <si>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</si>
  <si>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</si>
  <si>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</si>
  <si>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</si>
  <si>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</si>
  <si>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</si>
  <si>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</si>
  <si>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</si>
  <si>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</si>
  <si>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</si>
  <si>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</si>
  <si>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</si>
  <si>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</si>
  <si>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</si>
  <si>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</si>
  <si>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</si>
  <si>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</si>
  <si>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</si>
  <si>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</si>
  <si>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</si>
  <si>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</si>
  <si>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</si>
  <si>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</si>
  <si>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</si>
  <si>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</si>
  <si>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</si>
  <si>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</si>
  <si>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</si>
  <si>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</si>
  <si>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</si>
  <si>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</si>
  <si>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</si>
  <si>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</si>
  <si>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</si>
  <si>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</si>
  <si>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</si>
  <si>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</si>
  <si>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</si>
  <si>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</si>
  <si>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</si>
  <si>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</si>
  <si>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</si>
  <si>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</si>
  <si>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</si>
  <si>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</si>
  <si>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</si>
  <si>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</si>
  <si>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</si>
  <si>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</si>
  <si>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</si>
  <si>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</si>
  <si>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</si>
  <si>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</si>
  <si>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</si>
  <si>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</si>
  <si>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</si>
  <si>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</si>
  <si>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</si>
  <si>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</si>
  <si>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</si>
  <si>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</si>
  <si>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</si>
  <si>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</si>
  <si>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</si>
  <si>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</si>
  <si>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</si>
  <si>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</si>
  <si>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</si>
  <si>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</si>
  <si>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</si>
  <si>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</si>
  <si>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</si>
  <si>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</si>
  <si>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</si>
  <si>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</si>
  <si>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</si>
  <si>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</si>
  <si>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</si>
  <si>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</si>
  <si>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</si>
  <si>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</si>
  <si>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</si>
  <si>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</si>
  <si>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</si>
  <si>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</si>
  <si>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</si>
  <si>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</si>
  <si>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</si>
  <si>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</si>
  <si>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</si>
  <si>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</si>
  <si>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</si>
  <si>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</si>
  <si>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</si>
  <si>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</si>
  <si>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</si>
  <si>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</si>
  <si>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</si>
  <si>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</si>
  <si>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</si>
  <si>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</si>
  <si>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</si>
  <si>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</si>
  <si>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</si>
  <si>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</si>
  <si>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</si>
  <si>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</si>
  <si>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</si>
  <si>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</si>
  <si>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</si>
  <si>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</si>
  <si>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</si>
  <si>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</si>
  <si>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</si>
  <si>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</si>
  <si>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</si>
  <si>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</si>
  <si>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</si>
  <si>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</si>
  <si>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</si>
  <si>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</si>
  <si>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</si>
  <si>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</si>
  <si>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</si>
  <si>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</si>
  <si>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</si>
  <si>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</si>
  <si>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</si>
  <si>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</si>
  <si>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</si>
  <si>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</si>
  <si>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</si>
  <si>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</si>
  <si>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</si>
  <si>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</si>
  <si>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</si>
  <si>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</si>
  <si>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</si>
  <si>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</si>
  <si>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</si>
  <si>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</si>
  <si>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</si>
  <si>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</si>
  <si>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</si>
  <si>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</si>
  <si>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</si>
  <si>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</si>
  <si>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</si>
  <si>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</si>
  <si>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</si>
  <si>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</si>
  <si>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</si>
  <si>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</si>
  <si>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</si>
  <si>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</si>
  <si>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</si>
  <si>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</si>
  <si>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</si>
  <si>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</si>
  <si>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</si>
  <si>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</si>
  <si>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</si>
  <si>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</si>
  <si>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</si>
  <si>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</si>
  <si>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</si>
  <si>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</si>
  <si>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</si>
  <si>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</si>
  <si>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</si>
  <si>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</si>
  <si>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</si>
  <si>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</si>
  <si>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</si>
  <si>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</si>
  <si>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</si>
  <si>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</si>
  <si>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</si>
  <si>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</si>
  <si>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</si>
  <si>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</si>
  <si>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</si>
  <si>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</si>
  <si>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</si>
  <si>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</si>
  <si>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</si>
  <si>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</si>
  <si>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</si>
  <si>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</si>
  <si>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</si>
  <si>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</si>
  <si>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</si>
  <si>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</si>
  <si>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</si>
  <si>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</si>
  <si>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</si>
  <si>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</si>
  <si>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</si>
  <si>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</si>
  <si>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</si>
  <si>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</si>
  <si>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</si>
  <si>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</si>
  <si>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</si>
  <si>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</si>
  <si>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</si>
  <si>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</si>
  <si>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</si>
  <si>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</si>
  <si>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</si>
  <si>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</si>
  <si>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</si>
  <si>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</si>
  <si>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</si>
  <si>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</si>
  <si>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</si>
  <si>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</si>
  <si>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</si>
  <si>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</si>
  <si>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</si>
  <si>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</si>
  <si>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</si>
  <si>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</si>
  <si>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</si>
  <si>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</si>
  <si>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</si>
  <si>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</si>
  <si>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</si>
  <si>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</si>
  <si>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</si>
  <si>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</si>
  <si>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</si>
  <si>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</si>
  <si>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</si>
  <si>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</si>
  <si>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</si>
  <si>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</si>
  <si>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</si>
  <si>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</si>
  <si>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</si>
  <si>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</si>
  <si>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</si>
  <si>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</si>
  <si>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</si>
  <si>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</si>
  <si>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</si>
  <si>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</si>
  <si>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</si>
  <si>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</si>
  <si>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</si>
  <si>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</si>
  <si>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</si>
  <si>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</si>
  <si>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</si>
  <si>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</si>
  <si>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</si>
  <si>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</si>
  <si>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</si>
  <si>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</si>
  <si>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</si>
  <si>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</si>
  <si>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</si>
  <si>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</si>
  <si>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</si>
  <si>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</si>
  <si>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</si>
  <si>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</si>
  <si>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</si>
  <si>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</si>
  <si>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</si>
  <si>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</si>
  <si>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</si>
  <si>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</si>
  <si>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</si>
  <si>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</si>
  <si>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</si>
  <si>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</si>
  <si>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</si>
  <si>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</si>
  <si>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</si>
  <si>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</si>
  <si>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</si>
  <si>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</si>
  <si>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</si>
  <si>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</si>
  <si>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</si>
  <si>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</si>
  <si>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</si>
  <si>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</si>
  <si>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</si>
  <si>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</si>
  <si>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</si>
  <si>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</si>
  <si>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</si>
  <si>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</si>
  <si>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</si>
  <si>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</si>
  <si>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</si>
  <si>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</si>
  <si>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</si>
  <si>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</si>
  <si>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</si>
  <si>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</si>
  <si>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</si>
  <si>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</si>
  <si>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</si>
  <si>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</si>
  <si>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</si>
  <si>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</si>
  <si>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</si>
  <si>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</si>
  <si>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</si>
  <si>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</si>
  <si>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</si>
  <si>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</si>
  <si>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</si>
  <si>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</si>
  <si>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</si>
  <si>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</si>
  <si>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</si>
  <si>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</si>
  <si>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</si>
  <si>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</si>
  <si>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</si>
  <si>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</si>
  <si>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</si>
  <si>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</si>
  <si>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</si>
  <si>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</si>
  <si>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</si>
  <si>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</si>
  <si>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</si>
  <si>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</si>
  <si>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</si>
  <si>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</si>
  <si>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</si>
  <si>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</si>
  <si>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</si>
  <si>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</si>
  <si>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</si>
  <si>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</si>
  <si>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</si>
  <si>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</si>
  <si>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</si>
  <si>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</si>
  <si>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</si>
  <si>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</si>
  <si>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</si>
  <si>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</si>
  <si>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</si>
  <si>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</si>
  <si>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</si>
  <si>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</si>
  <si>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</si>
  <si>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</si>
  <si>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</si>
  <si>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</si>
  <si>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</si>
  <si>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</si>
  <si>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</si>
  <si>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</si>
  <si>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</si>
  <si>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</si>
  <si>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</si>
  <si>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</si>
  <si>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</si>
  <si>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</si>
  <si>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</si>
  <si>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</si>
  <si>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</si>
  <si>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</si>
  <si>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</si>
  <si>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</si>
  <si>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</si>
  <si>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</si>
  <si>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</si>
  <si>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</si>
  <si>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</si>
  <si>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</si>
  <si>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</si>
  <si>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</si>
  <si>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</si>
  <si>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</si>
  <si>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</si>
  <si>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</si>
  <si>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</si>
  <si>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</si>
  <si>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</si>
  <si>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</si>
  <si>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</si>
  <si>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</si>
  <si>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</si>
  <si>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</si>
  <si>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</si>
  <si>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</si>
  <si>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</si>
  <si>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</si>
  <si>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</si>
  <si>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</si>
  <si>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</si>
  <si>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</si>
  <si>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</si>
  <si>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</si>
  <si>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</si>
  <si>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</si>
  <si>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</si>
  <si>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</si>
  <si>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</si>
  <si>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</si>
  <si>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</si>
  <si>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</si>
  <si>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</si>
  <si>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</si>
  <si>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</si>
  <si>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</si>
  <si>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</si>
  <si>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</si>
  <si>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</si>
  <si>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</si>
  <si>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</si>
  <si>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</si>
  <si>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</si>
  <si>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</si>
  <si>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</si>
  <si>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</si>
  <si>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</si>
  <si>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</si>
  <si>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</si>
  <si>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</si>
  <si>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</si>
  <si>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</si>
  <si>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</si>
  <si>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</si>
  <si>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</si>
  <si>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</si>
  <si>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</si>
  <si>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</si>
  <si>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</si>
  <si>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</si>
  <si>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</si>
  <si>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</si>
  <si>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</si>
  <si>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</si>
  <si>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</si>
  <si>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</si>
  <si>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</si>
  <si>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</si>
  <si>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</si>
  <si>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</si>
  <si>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</si>
  <si>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</si>
  <si>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</si>
  <si>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</si>
  <si>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</si>
  <si>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</si>
  <si>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</si>
  <si>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</si>
  <si>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</si>
  <si>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</si>
  <si>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</si>
  <si>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</si>
  <si>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</si>
  <si>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</si>
  <si>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</si>
  <si>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</si>
  <si>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</si>
  <si>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</si>
  <si>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</si>
  <si>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</si>
  <si>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</si>
  <si>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</si>
  <si>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</si>
  <si>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</si>
  <si>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</si>
  <si>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</si>
  <si>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</si>
  <si>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</si>
  <si>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</si>
  <si>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</si>
  <si>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</si>
  <si>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</si>
  <si>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</si>
  <si>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</si>
  <si>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</si>
  <si>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</si>
  <si>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</si>
  <si>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</si>
  <si>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</si>
  <si>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</si>
  <si>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</si>
  <si>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</si>
  <si>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</si>
  <si>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</si>
  <si>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</si>
  <si>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</si>
  <si>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</si>
  <si>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</si>
  <si>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</si>
  <si>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</si>
  <si>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</si>
  <si>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</si>
  <si>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</si>
  <si>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</si>
  <si>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</si>
  <si>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</si>
  <si>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</si>
  <si>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</si>
  <si>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</si>
  <si>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</si>
  <si>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</si>
  <si>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</si>
  <si>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</si>
  <si>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</si>
  <si>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</si>
  <si>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</si>
  <si>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</si>
  <si>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</si>
  <si>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</si>
  <si>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</si>
  <si>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</si>
  <si>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</si>
  <si>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</si>
  <si>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</si>
  <si>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</si>
  <si>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</si>
  <si>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</si>
  <si>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</si>
  <si>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</si>
  <si>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</si>
  <si>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</si>
  <si>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</si>
  <si>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</si>
  <si>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</si>
  <si>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</si>
  <si>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</si>
  <si>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</si>
  <si>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</si>
  <si>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</si>
  <si>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</si>
  <si>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</si>
  <si>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</si>
  <si>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</si>
  <si>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</si>
  <si>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</si>
  <si>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</si>
  <si>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</si>
  <si>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</si>
  <si>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</si>
  <si>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</si>
  <si>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</si>
  <si>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</si>
  <si>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</si>
  <si>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</si>
  <si>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</si>
  <si>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</si>
  <si>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</si>
  <si>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</si>
  <si>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</si>
  <si>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</si>
  <si>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</si>
  <si>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</si>
  <si>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</si>
  <si>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</si>
  <si>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</si>
  <si>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</si>
  <si>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</si>
  <si>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</si>
  <si>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</si>
  <si>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</si>
  <si>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</si>
  <si>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</si>
  <si>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</si>
  <si>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</si>
  <si>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</si>
  <si>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</si>
  <si>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</si>
  <si>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</si>
  <si>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</si>
  <si>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</si>
  <si>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</si>
  <si>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</si>
  <si>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</si>
  <si>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</si>
  <si>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</si>
  <si>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</si>
  <si>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</si>
  <si>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</si>
  <si>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</si>
  <si>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</si>
  <si>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</si>
  <si>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</si>
  <si>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</si>
  <si>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</si>
  <si>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</si>
  <si>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</si>
  <si>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</si>
  <si>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</si>
  <si>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</si>
  <si>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</si>
  <si>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</si>
  <si>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</si>
  <si>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</si>
  <si>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</si>
  <si>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</si>
  <si>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</si>
  <si>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</si>
  <si>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</si>
  <si>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</si>
  <si>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</si>
  <si>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</si>
  <si>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</si>
  <si>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</si>
  <si>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</si>
  <si>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</si>
  <si>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</si>
  <si>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</si>
  <si>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</si>
  <si>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</si>
  <si>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</si>
  <si>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</si>
  <si>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</si>
  <si>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</si>
  <si>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</si>
  <si>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</si>
  <si>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</si>
  <si>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</si>
  <si>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</si>
  <si>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</si>
  <si>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</si>
  <si>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</si>
  <si>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</si>
  <si>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</si>
  <si>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</si>
  <si>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</si>
  <si>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</si>
  <si>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</si>
  <si>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</si>
  <si>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</si>
  <si>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</si>
  <si>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</si>
  <si>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</si>
  <si>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</si>
  <si>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</si>
  <si>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</si>
  <si>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</si>
  <si>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</si>
  <si>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</si>
  <si>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</si>
  <si>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</si>
  <si>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</si>
  <si>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</si>
  <si>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</si>
  <si>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</si>
  <si>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</si>
  <si>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</si>
  <si>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</si>
  <si>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</si>
  <si>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</si>
  <si>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</si>
  <si>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</si>
  <si>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</si>
  <si>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</si>
  <si>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</si>
  <si>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</si>
  <si>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</si>
  <si>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</si>
  <si>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</si>
  <si>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</si>
  <si>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</si>
  <si>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</si>
  <si>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</si>
  <si>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</si>
  <si>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</si>
  <si>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</si>
  <si>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</si>
  <si>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</si>
  <si>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</si>
  <si>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</si>
  <si>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</si>
  <si>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</si>
  <si>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</si>
  <si>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</si>
  <si>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</si>
  <si>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</si>
  <si>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</si>
  <si>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</si>
  <si>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</si>
  <si>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</si>
  <si>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</si>
  <si>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</si>
  <si>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</si>
  <si>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</si>
  <si>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</si>
  <si>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</si>
  <si>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</si>
  <si>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</si>
  <si>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</si>
  <si>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</si>
  <si>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</si>
  <si>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</si>
  <si>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</si>
  <si>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</si>
  <si>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</si>
  <si>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</si>
  <si>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</si>
  <si>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</si>
  <si>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</si>
  <si>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</si>
  <si>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</si>
  <si>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</si>
  <si>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</si>
  <si>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</si>
  <si>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</si>
  <si>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</si>
  <si>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</si>
  <si>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</si>
  <si>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</si>
  <si>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</si>
  <si>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</si>
  <si>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</si>
  <si>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</si>
  <si>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</si>
  <si>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</si>
  <si>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</si>
  <si>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</si>
  <si>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</si>
  <si>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</si>
  <si>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</si>
  <si>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</si>
  <si>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</si>
  <si>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</si>
  <si>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</si>
  <si>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</si>
  <si>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</si>
  <si>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</si>
  <si>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</si>
  <si>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</si>
  <si>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</si>
  <si>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</si>
  <si>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</si>
  <si>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</si>
  <si>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</si>
  <si>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</si>
  <si>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</si>
  <si>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</si>
  <si>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</si>
  <si>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</si>
  <si>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</si>
  <si>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</si>
  <si>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</si>
  <si>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</si>
  <si>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</si>
  <si>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</si>
  <si>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</si>
  <si>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</si>
  <si>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</si>
  <si>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</si>
  <si>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</si>
  <si>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</si>
  <si>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</si>
  <si>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</si>
  <si>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</si>
  <si>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</si>
  <si>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</si>
  <si>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</si>
  <si>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</si>
  <si>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</si>
  <si>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</si>
  <si>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</si>
  <si>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</si>
  <si>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</si>
  <si>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</si>
  <si>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</si>
  <si>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</si>
  <si>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</si>
  <si>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</si>
  <si>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</si>
  <si>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</si>
  <si>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</si>
  <si>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</si>
  <si>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</si>
  <si>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</si>
  <si>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</si>
  <si>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</si>
  <si>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</si>
  <si>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</si>
  <si>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</si>
  <si>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</si>
  <si>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</si>
  <si>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</si>
  <si>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</si>
  <si>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</si>
  <si>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</si>
  <si>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</si>
  <si>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</si>
  <si>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</si>
  <si>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</si>
  <si>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</si>
  <si>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</si>
  <si>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</si>
  <si>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</si>
  <si>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</si>
  <si>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</si>
  <si>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</si>
  <si>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</si>
  <si>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</si>
  <si>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</si>
  <si>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</si>
  <si>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</si>
  <si>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</si>
  <si>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</si>
  <si>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</si>
  <si>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</si>
  <si>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</si>
  <si>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</si>
  <si>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</si>
  <si>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</si>
  <si>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</si>
  <si>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</si>
  <si>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</si>
  <si>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</si>
  <si>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</si>
  <si>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</si>
  <si>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</si>
  <si>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</si>
  <si>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</si>
  <si>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</si>
  <si>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</si>
  <si>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</si>
  <si>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</si>
  <si>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</si>
  <si>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</si>
  <si>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</si>
  <si>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</si>
  <si>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</si>
  <si>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</si>
  <si>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</si>
  <si>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</si>
  <si>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</si>
  <si>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</si>
  <si>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</si>
  <si>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</si>
  <si>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</si>
  <si>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</si>
  <si>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</si>
  <si>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</si>
  <si>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</si>
  <si>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</si>
  <si>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</si>
  <si>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</si>
  <si>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</si>
  <si>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</si>
  <si>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</si>
  <si>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</si>
  <si>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</si>
  <si>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</si>
  <si>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</si>
  <si>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</si>
  <si>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</si>
  <si>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</si>
  <si>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</si>
  <si>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</si>
  <si>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</si>
  <si>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</si>
  <si>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</si>
  <si>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</si>
  <si>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</si>
  <si>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</si>
  <si>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</si>
  <si>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</si>
  <si>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</si>
  <si>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</si>
  <si>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</si>
  <si>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</si>
  <si>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</si>
  <si>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</si>
  <si>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</si>
  <si>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</si>
  <si>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</si>
  <si>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</si>
  <si>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</si>
  <si>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</si>
  <si>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</si>
  <si>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</si>
  <si>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</si>
  <si>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</si>
  <si>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</si>
  <si>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</si>
  <si>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</si>
  <si>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</si>
  <si>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</si>
  <si>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</si>
  <si>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</si>
  <si>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</si>
  <si>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</si>
  <si>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</si>
  <si>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</si>
  <si>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</si>
  <si>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</si>
  <si>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</si>
  <si>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</si>
  <si>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</si>
  <si>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</si>
  <si>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</si>
  <si>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</si>
  <si>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</si>
  <si>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</si>
  <si>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</si>
  <si>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</si>
  <si>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</si>
  <si>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</si>
  <si>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</si>
  <si>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</si>
  <si>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</si>
  <si>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</si>
  <si>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</si>
  <si>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</si>
  <si>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</si>
  <si>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</si>
  <si>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</si>
  <si>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</si>
  <si>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</si>
  <si>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</si>
  <si>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</si>
  <si>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</si>
  <si>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</si>
  <si>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</si>
  <si>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</si>
  <si>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</si>
  <si>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</si>
  <si>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</si>
  <si>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</si>
  <si>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</si>
  <si>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</si>
  <si>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</si>
  <si>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</si>
  <si>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</si>
  <si>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</si>
  <si>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</si>
  <si>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</si>
  <si>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</si>
  <si>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</si>
  <si>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</si>
  <si>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</si>
  <si>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</si>
  <si>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</si>
  <si>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</si>
  <si>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</si>
  <si>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</si>
  <si>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</si>
  <si>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</si>
  <si>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</si>
  <si>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</si>
  <si>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</si>
  <si>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</si>
  <si>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</si>
  <si>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</si>
  <si>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</si>
  <si>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</si>
  <si>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</si>
  <si>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</si>
  <si>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</si>
  <si>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</si>
  <si>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</si>
  <si>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</si>
  <si>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</si>
  <si>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</si>
  <si>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</si>
  <si>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</si>
  <si>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</si>
  <si>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</si>
  <si>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</si>
  <si>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</si>
  <si>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</si>
  <si>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</si>
  <si>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</si>
  <si>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</si>
  <si>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</si>
  <si>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</si>
  <si>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</si>
  <si>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</si>
  <si>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</si>
  <si>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</si>
  <si>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</si>
  <si>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</si>
  <si>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</si>
  <si>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</si>
  <si>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</si>
  <si>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</si>
  <si>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</si>
  <si>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</si>
  <si>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</si>
  <si>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</si>
  <si>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</si>
  <si>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</si>
  <si>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</si>
  <si>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</si>
  <si>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</si>
  <si>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</si>
  <si>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</si>
  <si>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</si>
  <si>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</si>
  <si>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</si>
  <si>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</si>
  <si>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</si>
  <si>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</si>
  <si>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</si>
  <si>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</si>
  <si>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</si>
  <si>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</si>
  <si>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</si>
  <si>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</si>
  <si>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</si>
  <si>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</si>
  <si>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</si>
  <si>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</si>
  <si>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</si>
  <si>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</si>
  <si>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</si>
  <si>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</si>
  <si>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</si>
  <si>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</si>
  <si>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</si>
  <si>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</si>
  <si>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</si>
  <si>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</si>
  <si>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</si>
  <si>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</si>
  <si>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</si>
  <si>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</si>
  <si>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</si>
  <si>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</si>
  <si>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</si>
  <si>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</si>
  <si>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</si>
  <si>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</si>
  <si>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</si>
  <si>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</si>
  <si>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</si>
  <si>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</si>
  <si>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</si>
  <si>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</si>
  <si>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</si>
  <si>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</si>
  <si>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</si>
  <si>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</si>
  <si>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</si>
  <si>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</si>
  <si>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</si>
  <si>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</si>
  <si>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</si>
  <si>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</si>
  <si>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</si>
  <si>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</si>
  <si>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</si>
  <si>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</si>
  <si>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</si>
  <si>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</si>
  <si>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</si>
  <si>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</si>
  <si>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</si>
  <si>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</si>
  <si>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</si>
  <si>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</si>
  <si>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</si>
  <si>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</si>
  <si>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</si>
  <si>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</si>
  <si>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</si>
  <si>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</si>
  <si>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</si>
  <si>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</si>
  <si>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</si>
  <si>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</si>
  <si>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</si>
  <si>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</si>
  <si>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</si>
  <si>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</si>
  <si>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</si>
  <si>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</si>
  <si>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</si>
  <si>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</si>
  <si>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</si>
  <si>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</si>
  <si>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</si>
  <si>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</si>
  <si>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</si>
  <si>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</si>
  <si>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</si>
  <si>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</si>
  <si>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</si>
  <si>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</si>
  <si>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</si>
  <si>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</si>
  <si>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</si>
  <si>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</si>
  <si>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</si>
  <si>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</si>
  <si>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</si>
  <si>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</si>
  <si>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</si>
  <si>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</si>
  <si>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</si>
  <si>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</si>
  <si>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</si>
  <si>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</si>
  <si>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</si>
  <si>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</si>
  <si>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</si>
  <si>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</si>
  <si>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</si>
  <si>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</si>
  <si>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</si>
  <si>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</si>
  <si>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</si>
  <si>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</si>
  <si>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</si>
  <si>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</si>
  <si>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</si>
  <si>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</si>
  <si>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</si>
  <si>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</si>
  <si>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</si>
  <si>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</si>
  <si>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</si>
  <si>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</si>
  <si>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</si>
  <si>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</si>
  <si>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</si>
  <si>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</si>
  <si>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</si>
  <si>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</si>
  <si>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</si>
  <si>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</si>
  <si>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</si>
  <si>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</si>
  <si>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</si>
  <si>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</si>
  <si>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</si>
  <si>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</si>
  <si>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</si>
  <si>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</si>
  <si>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</si>
  <si>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</si>
  <si>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</si>
  <si>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</si>
  <si>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</si>
  <si>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</si>
  <si>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</si>
  <si>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</si>
  <si>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</si>
  <si>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</si>
  <si>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</si>
  <si>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</si>
  <si>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</si>
  <si>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</si>
  <si>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</si>
  <si>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</si>
  <si>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</si>
  <si>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</si>
  <si>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</si>
  <si>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</si>
  <si>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</si>
  <si>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</si>
  <si>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</si>
  <si>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</si>
  <si>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</si>
  <si>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</si>
  <si>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</si>
  <si>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</si>
  <si>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</si>
  <si>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</si>
  <si>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</si>
  <si>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</si>
  <si>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</si>
  <si>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</si>
  <si>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</si>
  <si>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</si>
  <si>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</si>
  <si>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</si>
  <si>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</si>
  <si>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</si>
  <si>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</si>
  <si>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</si>
  <si>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</si>
  <si>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</si>
  <si>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</si>
  <si>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</si>
  <si>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</si>
  <si>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</si>
  <si>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</si>
  <si>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</si>
  <si>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</si>
  <si>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</si>
  <si>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</si>
  <si>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</si>
  <si>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</si>
  <si>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</si>
  <si>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</si>
  <si>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</si>
  <si>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</si>
  <si>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</si>
  <si>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</si>
  <si>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</si>
  <si>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</si>
  <si>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</si>
  <si>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</si>
  <si>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</si>
  <si>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</si>
  <si>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</si>
  <si>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</si>
  <si>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</si>
  <si>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</si>
  <si>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</si>
  <si>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</si>
  <si>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</si>
  <si>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</si>
  <si>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</si>
  <si>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</si>
  <si>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</si>
  <si>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</si>
  <si>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</si>
  <si>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</si>
  <si>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</si>
  <si>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</si>
  <si>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</si>
  <si>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</si>
  <si>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</si>
  <si>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</si>
  <si>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</si>
  <si>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</si>
  <si>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</si>
  <si>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</si>
  <si>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</si>
  <si>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</si>
  <si>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</si>
  <si>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</si>
  <si>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</si>
  <si>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</si>
  <si>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</si>
  <si>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</si>
  <si>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</si>
  <si>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</si>
  <si>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</si>
  <si>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</si>
  <si>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</si>
  <si>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</si>
  <si>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</si>
  <si>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</si>
  <si>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</si>
  <si>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</si>
  <si>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</si>
  <si>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</si>
  <si>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</si>
  <si>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</si>
  <si>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</si>
  <si>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</si>
  <si>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</si>
  <si>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</si>
  <si>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</si>
  <si>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</si>
  <si>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</si>
  <si>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</si>
  <si>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</si>
  <si>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</si>
  <si>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</si>
  <si>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</si>
  <si>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</si>
  <si>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</si>
  <si>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</si>
  <si>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</si>
  <si>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</si>
  <si>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</si>
  <si>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</si>
  <si>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</si>
  <si>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</si>
  <si>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</si>
  <si>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</si>
  <si>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</si>
  <si>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</si>
  <si>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</si>
  <si>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</si>
  <si>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</si>
  <si>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</si>
  <si>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</si>
  <si>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</si>
  <si>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</si>
  <si>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</si>
  <si>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</si>
  <si>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</si>
  <si>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</si>
  <si>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</si>
  <si>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</si>
  <si>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</si>
  <si>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</si>
  <si>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</si>
  <si>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</si>
  <si>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</si>
  <si>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</si>
  <si>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</si>
  <si>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</si>
  <si>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</si>
  <si>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</si>
  <si>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</si>
  <si>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</si>
  <si>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</si>
  <si>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</si>
  <si>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</si>
  <si>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</si>
  <si>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</si>
  <si>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</si>
  <si>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</si>
  <si>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</si>
  <si>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</si>
  <si>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</si>
  <si>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</si>
  <si>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</si>
  <si>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</si>
  <si>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</si>
  <si>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</si>
  <si>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</si>
  <si>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</si>
  <si>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</si>
  <si>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</si>
  <si>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</si>
  <si>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</si>
  <si>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</si>
  <si>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</si>
  <si>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</si>
  <si>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</si>
  <si>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</si>
  <si>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</si>
  <si>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</si>
  <si>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</si>
  <si>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</si>
  <si>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</si>
  <si>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</si>
  <si>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</si>
  <si>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</si>
  <si>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</si>
  <si>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</si>
  <si>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</si>
  <si>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</si>
  <si>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</si>
  <si>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</si>
  <si>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</si>
  <si>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</si>
  <si>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</si>
  <si>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</si>
  <si>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</si>
  <si>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</si>
  <si>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</si>
  <si>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</si>
  <si>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</si>
  <si>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</si>
  <si>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</si>
  <si>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</si>
  <si>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</si>
  <si>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</si>
  <si>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</si>
  <si>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</si>
  <si>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</si>
  <si>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</si>
  <si>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</si>
  <si>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</si>
  <si>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</si>
  <si>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</si>
  <si>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</si>
  <si>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</si>
  <si>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</si>
  <si>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</si>
  <si>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</si>
  <si>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</si>
  <si>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</si>
  <si>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</si>
  <si>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</si>
  <si>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</si>
  <si>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</si>
  <si>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</si>
  <si>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</si>
  <si>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</si>
  <si>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</si>
  <si>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</si>
  <si>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</si>
  <si>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</si>
  <si>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</si>
  <si>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</si>
  <si>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</si>
  <si>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</si>
  <si>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</si>
  <si>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</si>
  <si>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</si>
  <si>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</si>
  <si>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</si>
  <si>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</si>
  <si>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</si>
  <si>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</si>
  <si>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</si>
  <si>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</si>
  <si>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</si>
  <si>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</si>
  <si>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</si>
  <si>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</si>
  <si>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</si>
  <si>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</si>
  <si>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</si>
  <si>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</si>
  <si>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</si>
  <si>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</si>
  <si>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</si>
  <si>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</si>
  <si>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</si>
  <si>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</si>
  <si>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</si>
  <si>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</si>
  <si>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</si>
  <si>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</si>
  <si>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</si>
  <si>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</si>
  <si>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</si>
  <si>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</si>
  <si>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</si>
  <si>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</si>
  <si>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</si>
  <si>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</si>
  <si>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</si>
  <si>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</si>
  <si>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</si>
  <si>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</si>
  <si>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</si>
  <si>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</si>
  <si>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</si>
  <si>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</si>
  <si>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</si>
  <si>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</si>
  <si>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</si>
  <si>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</si>
  <si>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</si>
  <si>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</si>
  <si>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</si>
  <si>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</si>
  <si>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</si>
  <si>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</si>
  <si>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</si>
  <si>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</si>
  <si>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</si>
  <si>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</si>
  <si>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</si>
  <si>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</si>
  <si>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</si>
  <si>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</si>
  <si>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</si>
  <si>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</si>
  <si>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</si>
  <si>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</si>
  <si>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</si>
  <si>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</si>
  <si>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</si>
  <si>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</si>
  <si>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</si>
  <si>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</si>
  <si>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</si>
  <si>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</si>
  <si>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</si>
  <si>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</si>
  <si>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</si>
  <si>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</si>
  <si>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</si>
  <si>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</si>
  <si>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</si>
  <si>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</si>
  <si>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</si>
  <si>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</si>
  <si>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</si>
  <si>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</si>
  <si>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</si>
  <si>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</si>
  <si>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</si>
  <si>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</si>
  <si>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</si>
  <si>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</si>
  <si>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</si>
  <si>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</si>
  <si>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</si>
  <si>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</si>
  <si>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</si>
  <si>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</si>
  <si>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</si>
  <si>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</si>
  <si>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</si>
  <si>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</si>
  <si>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</si>
  <si>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</si>
  <si>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</si>
  <si>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</si>
  <si>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</si>
  <si>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</si>
  <si>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</si>
  <si>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</si>
  <si>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</si>
  <si>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</si>
  <si>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</si>
  <si>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</si>
  <si>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</si>
  <si>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</si>
  <si>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</si>
  <si>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</si>
  <si>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</si>
  <si>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</si>
  <si>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</si>
  <si>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</si>
  <si>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</si>
  <si>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</si>
  <si>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</si>
  <si>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</si>
  <si>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</si>
  <si>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</si>
  <si>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</si>
  <si>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</si>
  <si>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</si>
  <si>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</si>
  <si>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</si>
  <si>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</si>
  <si>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</si>
  <si>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</si>
  <si>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</si>
  <si>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</si>
  <si>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</si>
  <si>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</si>
  <si>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</si>
  <si>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</si>
  <si>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</si>
  <si>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</si>
  <si>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</si>
  <si>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</si>
  <si>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</si>
  <si>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</si>
  <si>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</si>
  <si>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</si>
  <si>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</si>
  <si>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</si>
  <si>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</si>
  <si>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</si>
  <si>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</si>
  <si>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</si>
  <si>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</si>
  <si>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</si>
  <si>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</si>
  <si>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</si>
  <si>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</si>
  <si>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</si>
  <si>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</si>
  <si>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</si>
  <si>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</si>
  <si>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</si>
  <si>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</si>
  <si>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</si>
  <si>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</si>
  <si>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</si>
  <si>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</si>
  <si>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</si>
  <si>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</si>
  <si>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</si>
  <si>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</si>
  <si>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</si>
  <si>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</si>
  <si>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</si>
  <si>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</si>
  <si>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</si>
  <si>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</si>
  <si>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</si>
  <si>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</si>
  <si>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</si>
  <si>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</si>
  <si>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</si>
  <si>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</si>
  <si>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</si>
  <si>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</si>
  <si>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</si>
  <si>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</si>
  <si>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</si>
  <si>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</si>
  <si>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</si>
  <si>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</si>
  <si>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</si>
  <si>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</si>
  <si>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</si>
  <si>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</si>
  <si>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</si>
  <si>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</si>
  <si>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</si>
  <si>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</si>
  <si>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</si>
  <si>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</si>
  <si>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</si>
  <si>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</si>
  <si>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</si>
  <si>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</si>
  <si>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</si>
  <si>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</si>
  <si>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</si>
  <si>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</si>
  <si>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</si>
  <si>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</si>
  <si>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</si>
  <si>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</si>
  <si>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</si>
  <si>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</si>
  <si>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</si>
  <si>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</si>
  <si>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</si>
  <si>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</si>
  <si>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</si>
  <si>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</si>
  <si>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</si>
  <si>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</si>
  <si>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</si>
  <si>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</si>
  <si>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</si>
  <si>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</si>
  <si>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</si>
  <si>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</si>
  <si>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</si>
  <si>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</si>
  <si>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</si>
  <si>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</si>
  <si>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</si>
  <si>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</si>
  <si>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</si>
  <si>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</si>
  <si>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</si>
  <si>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</si>
  <si>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</si>
  <si>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</si>
  <si>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</si>
  <si>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</si>
  <si>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</si>
  <si>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</si>
  <si>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</si>
  <si>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</si>
  <si>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</si>
  <si>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</si>
  <si>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</si>
  <si>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</si>
  <si>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</si>
  <si>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</si>
  <si>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</si>
  <si>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</si>
  <si>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</si>
  <si>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</si>
  <si>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</si>
  <si>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</si>
  <si>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</si>
  <si>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</si>
  <si>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</si>
  <si>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</si>
  <si>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</si>
  <si>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</si>
  <si>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</si>
  <si>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</si>
  <si>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</si>
  <si>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</si>
  <si>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</si>
  <si>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</si>
  <si>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</si>
  <si>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</si>
  <si>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</si>
  <si>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</si>
  <si>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</si>
  <si>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</si>
  <si>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</si>
  <si>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</si>
  <si>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</si>
  <si>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</si>
  <si>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</si>
  <si>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</si>
  <si>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</si>
  <si>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</si>
  <si>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</si>
  <si>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</si>
  <si>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</si>
  <si>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</si>
  <si>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</si>
  <si>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</si>
  <si>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</si>
  <si>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</si>
  <si>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</si>
  <si>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</si>
  <si>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</si>
  <si>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</si>
  <si>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</si>
  <si>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</si>
  <si>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</si>
  <si>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</si>
  <si>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</si>
  <si>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</si>
  <si>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</si>
  <si>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</si>
  <si>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</si>
  <si>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</si>
  <si>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</si>
  <si>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</si>
  <si>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</si>
  <si>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</si>
  <si>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</si>
  <si>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</si>
  <si>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</si>
  <si>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</si>
  <si>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</si>
  <si>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</si>
  <si>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</si>
  <si>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</si>
  <si>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</si>
  <si>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</si>
  <si>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</si>
  <si>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</si>
  <si>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</si>
  <si>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</si>
  <si>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</si>
  <si>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</si>
  <si>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</si>
  <si>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</si>
  <si>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</si>
  <si>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</si>
  <si>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</si>
  <si>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</si>
  <si>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</si>
  <si>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</si>
  <si>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</si>
  <si>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</si>
  <si>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</si>
  <si>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</si>
  <si>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</si>
  <si>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</si>
  <si>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</si>
  <si>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</si>
  <si>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</si>
  <si>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</si>
  <si>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</si>
  <si>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</si>
  <si>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</si>
  <si>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</si>
  <si>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</si>
  <si>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</si>
  <si>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</si>
  <si>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</si>
  <si>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</si>
  <si>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</si>
  <si>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</si>
  <si>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</si>
  <si>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</si>
  <si>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</si>
  <si>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</si>
  <si>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</si>
  <si>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</si>
  <si>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</si>
  <si>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</si>
  <si>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</si>
  <si>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</si>
  <si>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</si>
  <si>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</si>
  <si>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</si>
  <si>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</si>
  <si>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</si>
  <si>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</si>
  <si>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</si>
  <si>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</si>
  <si>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</si>
  <si>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</si>
  <si>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</si>
  <si>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</si>
  <si>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</si>
  <si>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</si>
  <si>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</si>
  <si>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</si>
  <si>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</si>
  <si>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</si>
  <si>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</si>
  <si>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</si>
  <si>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</si>
  <si>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</si>
  <si>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</si>
  <si>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</si>
  <si>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</si>
  <si>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</si>
  <si>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</si>
  <si>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</si>
  <si>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</si>
  <si>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</si>
  <si>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</si>
  <si>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</si>
  <si>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</si>
  <si>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</si>
  <si>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</si>
  <si>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</si>
  <si>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</si>
  <si>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</si>
  <si>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</si>
  <si>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</si>
  <si>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</si>
  <si>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</si>
  <si>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</si>
  <si>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</si>
  <si>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</si>
  <si>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</si>
  <si>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</si>
  <si>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</si>
  <si>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</si>
  <si>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</si>
  <si>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</si>
  <si>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</si>
  <si>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</si>
  <si>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</si>
  <si>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</si>
  <si>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</si>
  <si>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</si>
  <si>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</si>
  <si>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</si>
  <si>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</si>
  <si>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</si>
  <si>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</si>
  <si>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</si>
  <si>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</si>
  <si>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</si>
  <si>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</si>
  <si>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</si>
  <si>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</si>
  <si>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</si>
  <si>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</si>
  <si>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</si>
  <si>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</si>
  <si>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</si>
  <si>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</si>
  <si>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</si>
  <si>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</si>
  <si>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</si>
  <si>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</si>
  <si>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</si>
  <si>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</si>
  <si>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</si>
  <si>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</si>
  <si>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</si>
  <si>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</si>
  <si>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</si>
  <si>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</si>
  <si>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</si>
  <si>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</si>
  <si>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</si>
  <si>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</si>
  <si>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</si>
  <si>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</si>
  <si>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</si>
  <si>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</si>
  <si>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</si>
  <si>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</si>
  <si>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</si>
  <si>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</si>
  <si>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</si>
  <si>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</si>
  <si>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</si>
  <si>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</si>
  <si>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</si>
  <si>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</si>
  <si>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</si>
  <si>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</si>
  <si>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</si>
  <si>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</si>
  <si>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</si>
  <si>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</si>
  <si>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</si>
  <si>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</si>
  <si>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</si>
  <si>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</si>
  <si>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</si>
  <si>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</si>
  <si>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</si>
  <si>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</si>
  <si>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</si>
  <si>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</si>
  <si>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</si>
  <si>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</si>
  <si>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</si>
  <si>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</si>
  <si>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</si>
  <si>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</si>
  <si>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</si>
  <si>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</si>
  <si>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</si>
  <si>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</si>
  <si>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</si>
  <si>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</si>
  <si>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</si>
  <si>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</si>
  <si>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</si>
  <si>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</si>
  <si>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</si>
  <si>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</si>
  <si>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</si>
  <si>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</si>
  <si>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</si>
  <si>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</si>
  <si>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</si>
  <si>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</si>
  <si>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</si>
  <si>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</si>
  <si>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</si>
  <si>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</si>
  <si>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</si>
  <si>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</si>
  <si>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</si>
  <si>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</si>
  <si>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</si>
  <si>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</si>
  <si>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</si>
  <si>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</si>
  <si>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</si>
  <si>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</si>
  <si>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</si>
  <si>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</si>
  <si>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</si>
  <si>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</si>
  <si>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</si>
  <si>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</si>
  <si>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</si>
  <si>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</si>
  <si>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</si>
  <si>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</si>
  <si>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</si>
  <si>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</si>
  <si>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</si>
  <si>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</si>
  <si>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</si>
  <si>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</si>
  <si>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</si>
  <si>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</si>
  <si>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</si>
  <si>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</si>
  <si>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</si>
  <si>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</si>
  <si>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</si>
  <si>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</si>
  <si>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</si>
  <si>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</si>
  <si>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</si>
  <si>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</si>
  <si>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</si>
  <si>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</si>
  <si>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</si>
  <si>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</si>
  <si>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</si>
  <si>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</si>
  <si>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</si>
  <si>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</si>
  <si>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</si>
  <si>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</si>
  <si>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</si>
  <si>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</si>
  <si>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</si>
  <si>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</si>
  <si>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</si>
  <si>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</si>
  <si>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</si>
  <si>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</si>
  <si>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</si>
  <si>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</si>
  <si>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</si>
  <si>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</si>
  <si>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</si>
  <si>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</si>
  <si>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</si>
  <si>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</si>
  <si>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</si>
  <si>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</si>
  <si>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</si>
  <si>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</si>
  <si>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</si>
  <si>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</si>
  <si>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</si>
  <si>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</si>
  <si>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</si>
  <si>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</si>
  <si>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</si>
  <si>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</si>
  <si>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</si>
  <si>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</si>
  <si>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</si>
  <si>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</si>
  <si>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</si>
  <si>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</si>
  <si>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</si>
  <si>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</si>
  <si>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</si>
  <si>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</si>
  <si>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</si>
  <si>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</si>
  <si>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</si>
  <si>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</si>
  <si>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</si>
  <si>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</si>
  <si>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</si>
  <si>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</si>
  <si>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</si>
  <si>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</si>
  <si>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</si>
  <si>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</si>
  <si>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</si>
  <si>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</si>
  <si>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</si>
  <si>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</si>
  <si>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</si>
  <si>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</si>
  <si>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</si>
  <si>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</si>
  <si>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</si>
  <si>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</si>
  <si>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</si>
  <si>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</si>
  <si>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</si>
  <si>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</si>
  <si>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</si>
  <si>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</si>
  <si>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</si>
  <si>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</si>
  <si>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</si>
  <si>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</si>
  <si>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</si>
  <si>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</si>
  <si>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</si>
  <si>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</si>
  <si>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</si>
  <si>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</si>
  <si>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</si>
  <si>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</si>
  <si>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</si>
  <si>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</si>
  <si>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</si>
  <si>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</si>
  <si>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</si>
  <si>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</si>
  <si>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</si>
  <si>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</si>
  <si>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</si>
  <si>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</si>
  <si>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</si>
  <si>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</si>
  <si>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</si>
  <si>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</si>
  <si>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</si>
  <si>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</si>
  <si>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</si>
  <si>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</si>
  <si>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</si>
  <si>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</si>
  <si>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</si>
  <si>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</si>
  <si>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</si>
  <si>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</si>
  <si>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</si>
  <si>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</si>
  <si>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</si>
  <si>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</si>
  <si>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</si>
  <si>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</si>
  <si>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</si>
  <si>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</si>
  <si>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</si>
  <si>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</si>
  <si>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</si>
  <si>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</si>
  <si>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</si>
  <si>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</si>
  <si>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</si>
  <si>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</si>
  <si>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</si>
  <si>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</si>
  <si>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</si>
  <si>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</si>
  <si>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</si>
  <si>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</si>
  <si>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</si>
  <si>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</si>
  <si>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</si>
  <si>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</si>
  <si>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</si>
  <si>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</si>
  <si>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</si>
  <si>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</si>
  <si>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</si>
  <si>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</si>
  <si>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</si>
  <si>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</si>
  <si>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</si>
  <si>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</si>
  <si>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</si>
  <si>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</si>
  <si>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</si>
  <si>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</si>
  <si>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</si>
  <si>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</si>
  <si>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</si>
  <si>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</si>
  <si>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</si>
  <si>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</si>
  <si>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</si>
  <si>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</si>
  <si>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</si>
  <si>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</si>
  <si>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</si>
  <si>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</si>
  <si>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</si>
  <si>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</si>
  <si>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</si>
  <si>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</si>
  <si>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</si>
  <si>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</si>
  <si>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</si>
  <si>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</si>
  <si>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</si>
  <si>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</si>
  <si>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</si>
  <si>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</si>
  <si>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</si>
  <si>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</si>
  <si>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</si>
  <si>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</si>
  <si>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</si>
  <si>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</si>
  <si>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</si>
  <si>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</si>
  <si>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</si>
  <si>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</si>
  <si>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</si>
  <si>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</si>
  <si>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</si>
  <si>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</si>
  <si>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</si>
  <si>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</si>
  <si>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</si>
  <si>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</si>
  <si>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</si>
  <si>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</si>
  <si>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</si>
  <si>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</si>
  <si>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</si>
  <si>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</si>
  <si>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</si>
  <si>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</si>
  <si>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</si>
  <si>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</si>
  <si>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</si>
  <si>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</si>
  <si>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</si>
  <si>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</si>
  <si>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</si>
  <si>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</si>
  <si>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</si>
  <si>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</si>
  <si>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</si>
  <si>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</si>
  <si>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</si>
  <si>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</si>
  <si>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</si>
  <si>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</si>
  <si>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</si>
  <si>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</si>
  <si>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</si>
  <si>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</si>
  <si>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</si>
  <si>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</si>
  <si>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</si>
  <si>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</si>
  <si>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</si>
  <si>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</si>
  <si>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</si>
  <si>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</si>
  <si>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</si>
  <si>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</si>
  <si>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</si>
  <si>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</si>
  <si>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</si>
  <si>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</si>
  <si>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</si>
  <si>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</si>
  <si>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</si>
  <si>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</si>
  <si>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</si>
  <si>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</si>
  <si>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</si>
  <si>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</si>
  <si>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</si>
  <si>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</si>
  <si>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</si>
  <si>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</si>
  <si>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</si>
  <si>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</si>
  <si>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</si>
  <si>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</si>
  <si>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</si>
  <si>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</si>
  <si>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</si>
  <si>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</si>
  <si>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</si>
  <si>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</si>
  <si>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</si>
  <si>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</si>
  <si>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</si>
  <si>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</si>
  <si>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</si>
  <si>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</si>
  <si>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</si>
  <si>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</si>
  <si>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</si>
  <si>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</si>
  <si>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</si>
  <si>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</si>
  <si>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</si>
  <si>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</si>
  <si>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</si>
  <si>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</si>
  <si>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</si>
  <si>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</si>
  <si>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</si>
  <si>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</si>
  <si>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</si>
  <si>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</si>
  <si>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</si>
  <si>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</si>
  <si>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</si>
  <si>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</si>
  <si>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</si>
  <si>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</si>
  <si>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</si>
  <si>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</si>
  <si>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</si>
  <si>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</si>
  <si>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</si>
  <si>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</si>
  <si>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</si>
  <si>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</si>
  <si>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</si>
  <si>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</si>
  <si>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</si>
  <si>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</si>
  <si>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</si>
  <si>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</si>
  <si>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</si>
  <si>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</si>
  <si>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</si>
  <si>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</si>
  <si>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</si>
  <si>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</si>
  <si>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</si>
  <si>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</si>
  <si>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</si>
  <si>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</si>
  <si>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</si>
  <si>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</si>
  <si>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</si>
  <si>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</si>
  <si>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</si>
  <si>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</si>
  <si>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</si>
  <si>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</si>
  <si>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</si>
  <si>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</si>
  <si>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</si>
  <si>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</si>
  <si>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</si>
  <si>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</si>
  <si>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</si>
  <si>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</si>
  <si>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</si>
  <si>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</si>
  <si>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</si>
  <si>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</si>
  <si>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</si>
  <si>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</si>
  <si>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</si>
  <si>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</si>
  <si>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</si>
  <si>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</si>
  <si>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</si>
  <si>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</si>
  <si>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</si>
  <si>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</si>
  <si>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</si>
  <si>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</si>
  <si>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</si>
  <si>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</si>
  <si>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</si>
  <si>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</si>
  <si>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</si>
  <si>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</si>
  <si>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</si>
  <si>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</si>
  <si>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</si>
  <si>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</si>
  <si>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</si>
  <si>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</si>
  <si>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</si>
  <si>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</si>
  <si>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</si>
  <si>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</si>
  <si>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</si>
  <si>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</si>
  <si>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</si>
  <si>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</si>
  <si>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</si>
  <si>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</si>
  <si>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</si>
  <si>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</si>
  <si>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</si>
  <si>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</si>
  <si>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</si>
  <si>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</si>
  <si>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</si>
  <si>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</si>
  <si>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</si>
  <si>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</si>
  <si>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</si>
  <si>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</si>
  <si>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</si>
  <si>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</si>
  <si>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</si>
  <si>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</si>
  <si>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</si>
  <si>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</si>
  <si>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</si>
  <si>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</si>
  <si>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</si>
  <si>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</si>
  <si>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</si>
  <si>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</si>
  <si>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</si>
  <si>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</si>
  <si>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</si>
  <si>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</si>
  <si>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</si>
  <si>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</si>
  <si>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</si>
  <si>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</si>
  <si>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</si>
  <si>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</si>
  <si>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</si>
  <si>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</si>
  <si>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</si>
  <si>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</si>
  <si>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</si>
  <si>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</si>
  <si>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</si>
  <si>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</si>
  <si>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</si>
  <si>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</si>
  <si>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</si>
  <si>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</si>
  <si>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</si>
  <si>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</si>
  <si>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</si>
  <si>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</si>
  <si>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</si>
  <si>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</si>
  <si>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</si>
  <si>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</si>
  <si>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</si>
  <si>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</si>
  <si>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</si>
  <si>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</si>
  <si>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</si>
  <si>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</si>
  <si>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</si>
  <si>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</si>
  <si>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</si>
  <si>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</si>
  <si>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</si>
  <si>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</si>
  <si>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</si>
  <si>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</si>
  <si>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</si>
  <si>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</si>
  <si>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</si>
  <si>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</si>
  <si>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</si>
  <si>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</si>
  <si>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</si>
  <si>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</si>
  <si>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</si>
  <si>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</si>
  <si>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</si>
  <si>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</si>
  <si>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</si>
  <si>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</si>
  <si>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</si>
  <si>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</si>
  <si>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</si>
  <si>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</si>
  <si>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</si>
  <si>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</si>
  <si>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</si>
  <si>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</si>
  <si>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</si>
  <si>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</si>
  <si>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</si>
  <si>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</si>
  <si>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</si>
  <si>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</si>
  <si>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</si>
  <si>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</si>
  <si>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</si>
  <si>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</si>
  <si>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</si>
  <si>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</si>
  <si>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</si>
  <si>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</si>
  <si>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</si>
  <si>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</si>
  <si>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</si>
  <si>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</si>
  <si>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</si>
  <si>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</si>
  <si>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</si>
  <si>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</si>
  <si>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</si>
  <si>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</si>
  <si>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</si>
  <si>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</si>
  <si>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</si>
  <si>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</si>
  <si>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</si>
  <si>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</si>
  <si>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</si>
  <si>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</si>
  <si>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</si>
  <si>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</si>
  <si>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</si>
  <si>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</si>
  <si>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</si>
  <si>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</si>
  <si>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</si>
  <si>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</si>
  <si>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</si>
  <si>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</si>
  <si>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</si>
  <si>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</si>
  <si>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</si>
  <si>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</si>
  <si>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</si>
  <si>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</si>
  <si>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</si>
  <si>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</si>
  <si>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</si>
  <si>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</si>
  <si>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</si>
  <si>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</si>
  <si>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</si>
  <si>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</si>
  <si>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</si>
  <si>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</si>
  <si>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</si>
  <si>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</si>
  <si>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</si>
  <si>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</si>
  <si>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</si>
  <si>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</si>
  <si>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</si>
  <si>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</si>
  <si>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</si>
  <si>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</si>
  <si>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</si>
  <si>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</si>
  <si>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</si>
  <si>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</si>
  <si>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</si>
  <si>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</si>
  <si>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</si>
  <si>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</si>
  <si>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</si>
  <si>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</si>
  <si>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</si>
  <si>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</si>
  <si>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</si>
  <si>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</si>
  <si>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</si>
  <si>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</si>
  <si>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</si>
  <si>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</si>
  <si>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</si>
  <si>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</si>
  <si>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</si>
  <si>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</si>
  <si>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</si>
  <si>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</si>
  <si>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</si>
  <si>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</si>
  <si>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</si>
  <si>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</si>
  <si>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</si>
  <si>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</si>
  <si>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</si>
  <si>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</si>
  <si>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</si>
  <si>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</si>
  <si>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</si>
  <si>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</si>
  <si>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</si>
  <si>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</si>
  <si>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</si>
  <si>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</si>
  <si>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</si>
  <si>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</si>
  <si>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</si>
  <si>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</si>
  <si>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</si>
  <si>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</si>
  <si>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</si>
  <si>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</si>
  <si>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</si>
  <si>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</si>
  <si>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</si>
  <si>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</si>
  <si>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</si>
  <si>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</si>
  <si>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</si>
  <si>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</si>
  <si>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</si>
  <si>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</si>
  <si>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</si>
  <si>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</si>
  <si>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</si>
  <si>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</si>
  <si>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</si>
  <si>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</si>
  <si>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</si>
  <si>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</si>
  <si>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</si>
  <si>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</si>
  <si>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</si>
  <si>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</si>
  <si>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</si>
  <si>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</si>
  <si>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</si>
  <si>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</si>
  <si>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</si>
  <si>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</si>
  <si>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</si>
  <si>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</si>
  <si>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</si>
  <si>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</si>
  <si>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</si>
  <si>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</si>
  <si>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</si>
  <si>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</si>
  <si>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</si>
  <si>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</si>
  <si>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</si>
  <si>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</si>
  <si>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</si>
  <si>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</si>
  <si>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</si>
  <si>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</si>
  <si>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</si>
  <si>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</si>
  <si>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</si>
  <si>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</si>
  <si>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</si>
  <si>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</si>
  <si>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</si>
  <si>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</si>
  <si>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</si>
  <si>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</si>
  <si>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</si>
  <si>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</si>
  <si>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</si>
  <si>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</si>
  <si>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</si>
  <si>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</si>
  <si>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</si>
  <si>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</si>
  <si>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</si>
  <si>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</si>
  <si>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</si>
  <si>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</si>
  <si>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</si>
  <si>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</si>
  <si>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</si>
  <si>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</si>
  <si>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</si>
  <si>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</si>
  <si>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</si>
  <si>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</si>
  <si>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</si>
  <si>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</si>
  <si>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</si>
  <si>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</si>
  <si>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</si>
  <si>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</si>
  <si>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</si>
  <si>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</si>
  <si>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</si>
  <si>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</si>
  <si>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</si>
  <si>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</si>
  <si>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</si>
  <si>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</si>
  <si>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</si>
  <si>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</si>
  <si>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</si>
  <si>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</si>
  <si>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</si>
  <si>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</si>
  <si>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</si>
  <si>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</si>
  <si>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</si>
  <si>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</si>
  <si>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</si>
  <si>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</si>
  <si>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</si>
  <si>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</si>
  <si>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</si>
  <si>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</si>
  <si>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</si>
  <si>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</si>
  <si>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</si>
  <si>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</si>
  <si>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</si>
  <si>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</si>
  <si>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</si>
  <si>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</si>
  <si>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</si>
  <si>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</si>
  <si>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</si>
  <si>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</si>
  <si>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</si>
  <si>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</si>
  <si>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</si>
  <si>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</si>
  <si>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</si>
  <si>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</si>
  <si>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</si>
  <si>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</si>
  <si>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</si>
  <si>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</si>
  <si>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</si>
  <si>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</si>
  <si>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</si>
  <si>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</si>
  <si>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</si>
  <si>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</si>
  <si>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</si>
  <si>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</si>
  <si>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</si>
  <si>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</si>
  <si>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</si>
  <si>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</si>
  <si>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</si>
  <si>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</si>
  <si>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</si>
  <si>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</si>
  <si>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</si>
  <si>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</si>
  <si>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</si>
  <si>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</si>
  <si>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</si>
  <si>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</si>
  <si>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</si>
  <si>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</si>
  <si>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</si>
  <si>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</si>
  <si>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</si>
  <si>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</si>
  <si>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</si>
  <si>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</si>
  <si>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</si>
  <si>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</si>
  <si>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</si>
  <si>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</si>
  <si>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</si>
  <si>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</si>
  <si>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</si>
  <si>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</si>
  <si>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</si>
  <si>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</si>
  <si>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</si>
  <si>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</si>
  <si>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</si>
  <si>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</si>
  <si>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</si>
  <si>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</si>
  <si>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</si>
  <si>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</si>
  <si>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</si>
  <si>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</si>
  <si>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</si>
  <si>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</si>
  <si>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</si>
  <si>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</si>
  <si>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</si>
  <si>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</si>
  <si>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</si>
  <si>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</si>
  <si>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</si>
  <si>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</si>
  <si>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</si>
  <si>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</si>
  <si>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</si>
  <si>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</si>
  <si>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</si>
  <si>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</si>
  <si>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</si>
  <si>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</si>
  <si>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</si>
  <si>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</si>
  <si>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</si>
  <si>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</si>
  <si>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</si>
  <si>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</si>
  <si>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</si>
  <si>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</si>
  <si>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</si>
  <si>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</si>
  <si>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</si>
  <si>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</si>
  <si>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</si>
  <si>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</si>
  <si>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</si>
  <si>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</si>
  <si>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</si>
  <si>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</si>
  <si>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</si>
  <si>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</si>
  <si>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</si>
  <si>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</si>
  <si>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</si>
  <si>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</si>
  <si>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</si>
  <si>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</si>
  <si>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</si>
  <si>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</si>
  <si>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</si>
  <si>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</si>
  <si>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</si>
  <si>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</si>
  <si>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</si>
  <si>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</si>
  <si>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</si>
  <si>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</si>
  <si>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</si>
  <si>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</si>
  <si>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</si>
  <si>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</si>
  <si>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</si>
  <si>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</si>
  <si>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</si>
  <si>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</si>
  <si>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</si>
  <si>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</si>
  <si>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</si>
  <si>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</si>
  <si>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</si>
  <si>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</si>
  <si>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</si>
  <si>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</si>
  <si>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</si>
  <si>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</si>
  <si>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</si>
  <si>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</si>
  <si>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</si>
  <si>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</si>
  <si>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</si>
  <si>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</si>
  <si>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</si>
  <si>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</si>
  <si>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</si>
  <si>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</si>
  <si>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</si>
  <si>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</si>
  <si>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</si>
  <si>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</si>
  <si>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</si>
  <si>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</si>
  <si>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</si>
  <si>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</si>
  <si>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</si>
  <si>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</si>
  <si>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</si>
  <si>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</si>
  <si>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</si>
  <si>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</si>
  <si>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</si>
  <si>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</si>
  <si>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</si>
  <si>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</si>
  <si>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</si>
  <si>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</si>
  <si>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</si>
  <si>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</si>
  <si>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</si>
  <si>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</si>
  <si>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</si>
  <si>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</si>
  <si>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</si>
  <si>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</si>
  <si>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</si>
  <si>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</si>
  <si>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</si>
  <si>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</si>
  <si>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</si>
  <si>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</si>
  <si>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</si>
  <si>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</si>
  <si>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</si>
  <si>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</si>
  <si>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</si>
  <si>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</si>
  <si>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</si>
  <si>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</si>
  <si>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</si>
  <si>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</si>
  <si>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</si>
  <si>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</si>
  <si>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</si>
  <si>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</si>
  <si>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</si>
  <si>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</si>
  <si>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</si>
  <si>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</si>
  <si>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</si>
  <si>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</si>
  <si>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</si>
  <si>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</si>
  <si>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</si>
  <si>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</si>
  <si>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</si>
  <si>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</si>
  <si>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</si>
  <si>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</si>
  <si>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</si>
  <si>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</si>
  <si>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</si>
  <si>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</si>
  <si>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</si>
  <si>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</si>
  <si>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</si>
  <si>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</si>
  <si>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</si>
  <si>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</si>
  <si>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</si>
  <si>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</si>
  <si>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</si>
  <si>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</si>
  <si>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</si>
  <si>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</si>
  <si>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</si>
  <si>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</si>
  <si>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</si>
  <si>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</si>
  <si>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</si>
  <si>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</si>
  <si>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</si>
  <si>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</si>
  <si>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</si>
  <si>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</si>
  <si>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</si>
  <si>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</si>
  <si>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</si>
  <si>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</si>
  <si>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</si>
  <si>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</si>
  <si>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</si>
  <si>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</si>
  <si>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</si>
  <si>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</si>
  <si>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</si>
  <si>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</si>
  <si>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</si>
  <si>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</si>
  <si>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</si>
  <si>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</si>
  <si>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</si>
  <si>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</si>
  <si>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</si>
  <si>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</si>
  <si>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</si>
  <si>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</si>
  <si>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</si>
  <si>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</si>
  <si>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</si>
  <si>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</si>
  <si>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</si>
  <si>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</si>
  <si>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</si>
  <si>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</si>
  <si>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</si>
  <si>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</si>
  <si>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</si>
  <si>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</si>
  <si>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</si>
  <si>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</si>
  <si>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</si>
  <si>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</si>
  <si>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</si>
  <si>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</si>
  <si>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</si>
  <si>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</si>
  <si>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</si>
  <si>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</si>
  <si>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</si>
  <si>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</si>
  <si>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</si>
  <si>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</si>
  <si>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</si>
  <si>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</si>
  <si>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</si>
  <si>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</si>
  <si>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</si>
  <si>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</si>
  <si>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</si>
  <si>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</si>
  <si>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</si>
  <si>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</si>
  <si>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</si>
  <si>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</si>
  <si>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</si>
  <si>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</si>
  <si>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</si>
  <si>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</si>
  <si>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</si>
  <si>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</si>
  <si>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</si>
  <si>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</si>
  <si>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</si>
  <si>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</si>
  <si>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</si>
  <si>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</si>
  <si>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</si>
  <si>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</si>
  <si>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</si>
  <si>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</si>
  <si>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</si>
  <si>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</si>
  <si>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</si>
  <si>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</si>
  <si>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</si>
  <si>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</si>
  <si>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</si>
  <si>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</si>
  <si>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</si>
  <si>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</si>
  <si>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</si>
  <si>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</si>
  <si>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</si>
  <si>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</si>
  <si>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</si>
  <si>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</si>
  <si>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</si>
  <si>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</si>
  <si>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</si>
  <si>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</si>
  <si>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</si>
  <si>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</si>
  <si>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</si>
  <si>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</si>
  <si>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</si>
  <si>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</si>
  <si>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</si>
  <si>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</si>
  <si>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</si>
  <si>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</si>
  <si>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</si>
  <si>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</si>
  <si>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</si>
  <si>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</si>
  <si>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</si>
  <si>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</si>
  <si>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</si>
  <si>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</si>
  <si>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</si>
  <si>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</si>
  <si>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</si>
  <si>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</si>
  <si>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</si>
  <si>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</si>
  <si>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</si>
  <si>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</si>
  <si>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</si>
  <si>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</si>
  <si>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</si>
  <si>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</si>
  <si>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</si>
  <si>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</si>
  <si>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</si>
  <si>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</si>
  <si>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</si>
  <si>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</si>
  <si>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</si>
  <si>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</si>
  <si>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</si>
  <si>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</si>
  <si>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</si>
  <si>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</si>
  <si>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</si>
  <si>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</si>
  <si>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</si>
  <si>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</si>
  <si>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</si>
  <si>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</si>
  <si>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</si>
  <si>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</si>
  <si>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</si>
  <si>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</si>
  <si>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</si>
  <si>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</si>
  <si>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</si>
  <si>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</si>
  <si>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</si>
  <si>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</si>
  <si>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</si>
  <si>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</si>
  <si>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</si>
  <si>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</si>
  <si>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</si>
  <si>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</si>
  <si>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</si>
  <si>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</si>
  <si>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</si>
  <si>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</si>
  <si>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</si>
  <si>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</si>
  <si>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</si>
  <si>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</si>
  <si>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</si>
  <si>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</si>
  <si>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</si>
  <si>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</si>
  <si>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</si>
  <si>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</si>
  <si>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</si>
  <si>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</si>
  <si>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</si>
  <si>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</si>
  <si>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</si>
  <si>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</si>
  <si>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</si>
  <si>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</si>
  <si>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</si>
  <si>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</si>
  <si>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</si>
  <si>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</si>
  <si>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</si>
  <si>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</si>
  <si>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</si>
  <si>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</si>
  <si>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</si>
  <si>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</si>
  <si>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</si>
  <si>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</si>
  <si>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</si>
  <si>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</si>
  <si>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</si>
  <si>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</si>
  <si>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</si>
  <si>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</si>
  <si>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</si>
  <si>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</si>
  <si>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</si>
  <si>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</si>
  <si>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</si>
  <si>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</si>
  <si>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</si>
  <si>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</si>
  <si>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</si>
  <si>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</si>
  <si>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</si>
  <si>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</si>
  <si>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</si>
  <si>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</si>
  <si>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</si>
  <si>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</si>
  <si>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</si>
  <si>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</si>
  <si>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</si>
  <si>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</si>
  <si>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</si>
  <si>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</si>
  <si>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</si>
  <si>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</si>
  <si>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</si>
  <si>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</si>
  <si>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</si>
  <si>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</si>
  <si>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</si>
  <si>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</si>
  <si>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</si>
  <si>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</si>
  <si>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</si>
  <si>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</si>
  <si>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</si>
  <si>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</si>
  <si>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</si>
  <si>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</si>
  <si>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</si>
  <si>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</si>
  <si>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</si>
  <si>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</si>
  <si>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</si>
  <si>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</si>
  <si>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</si>
  <si>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</si>
  <si>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</si>
  <si>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</si>
  <si>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</si>
  <si>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</si>
  <si>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</si>
  <si>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</si>
  <si>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</si>
  <si>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</si>
  <si>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</si>
  <si>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</si>
  <si>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</si>
  <si>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</si>
  <si>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</si>
  <si>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</si>
  <si>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</si>
  <si>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</si>
  <si>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</si>
  <si>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</si>
  <si>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</si>
  <si>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</si>
  <si>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</si>
  <si>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</si>
  <si>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</si>
  <si>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</si>
  <si>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</si>
  <si>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</si>
  <si>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</si>
  <si>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</si>
  <si>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</si>
  <si>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</si>
  <si>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</si>
  <si>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</si>
  <si>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</si>
  <si>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</si>
  <si>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</si>
  <si>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</si>
  <si>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</si>
  <si>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</si>
  <si>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</si>
  <si>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</si>
  <si>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</si>
  <si>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</si>
  <si>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</si>
  <si>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</si>
  <si>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</si>
  <si>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</si>
  <si>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</si>
  <si>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</si>
  <si>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</si>
  <si>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</si>
  <si>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</si>
  <si>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</si>
  <si>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</si>
  <si>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</si>
  <si>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</si>
  <si>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</si>
  <si>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</si>
  <si>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</si>
  <si>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</si>
  <si>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</si>
  <si>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</si>
  <si>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</si>
  <si>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</si>
  <si>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</si>
  <si>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</si>
  <si>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</si>
  <si>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</si>
  <si>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</si>
  <si>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</si>
  <si>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</si>
  <si>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</si>
  <si>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</si>
  <si>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</si>
  <si>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</si>
  <si>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</si>
  <si>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</si>
  <si>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</si>
  <si>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</si>
  <si>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</si>
  <si>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</si>
  <si>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</si>
  <si>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</si>
  <si>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</si>
  <si>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</si>
  <si>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</si>
  <si>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</si>
  <si>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</si>
  <si>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</si>
  <si>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</si>
  <si>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</si>
  <si>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</si>
  <si>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</si>
  <si>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</si>
  <si>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</si>
  <si>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</si>
  <si>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</si>
  <si>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</si>
  <si>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</si>
  <si>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</si>
  <si>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</si>
  <si>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</si>
  <si>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</si>
  <si>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</si>
  <si>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</si>
  <si>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</si>
  <si>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</si>
  <si>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</si>
  <si>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</si>
  <si>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</si>
  <si>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</si>
  <si>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</si>
  <si>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</si>
  <si>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</si>
  <si>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</si>
  <si>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</si>
  <si>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</si>
  <si>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</si>
  <si>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</si>
  <si>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</si>
  <si>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</si>
  <si>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</si>
  <si>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</si>
  <si>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</si>
  <si>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</si>
  <si>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</si>
  <si>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</si>
  <si>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</si>
  <si>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</si>
  <si>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</si>
  <si>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</si>
  <si>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</si>
  <si>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</si>
  <si>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</si>
  <si>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</si>
  <si>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</si>
  <si>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</si>
  <si>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</si>
  <si>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</si>
  <si>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</si>
  <si>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</si>
  <si>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</si>
  <si>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</si>
  <si>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</si>
  <si>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</si>
  <si>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</si>
  <si>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</si>
  <si>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</si>
  <si>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</si>
  <si>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</si>
  <si>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</si>
  <si>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</si>
  <si>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</si>
  <si>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</si>
  <si>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</si>
  <si>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</si>
  <si>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</si>
  <si>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</si>
  <si>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</si>
  <si>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</si>
  <si>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</si>
  <si>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</si>
  <si>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</si>
  <si>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</si>
  <si>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</si>
  <si>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</si>
  <si>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</si>
  <si>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</si>
  <si>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</si>
  <si>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</si>
  <si>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</si>
  <si>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</si>
  <si>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</si>
  <si>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</si>
  <si>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</si>
  <si>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</si>
  <si>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</si>
  <si>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</si>
  <si>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</si>
  <si>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</si>
  <si>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</si>
  <si>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</si>
  <si>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</si>
  <si>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</si>
  <si>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</si>
  <si>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</si>
  <si>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</si>
  <si>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</si>
  <si>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</si>
  <si>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</si>
  <si>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</si>
  <si>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</si>
  <si>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</si>
  <si>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</si>
  <si>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</si>
  <si>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</si>
  <si>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</si>
  <si>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</si>
  <si>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</si>
  <si>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</si>
  <si>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</si>
  <si>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</si>
  <si>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</si>
  <si>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</si>
  <si>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</si>
  <si>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</si>
  <si>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</si>
  <si>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</si>
  <si>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</si>
  <si>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</si>
  <si>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</si>
  <si>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</si>
  <si>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</si>
  <si>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</si>
  <si>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</si>
  <si>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</si>
  <si>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</si>
  <si>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</si>
  <si>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</si>
  <si>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</si>
  <si>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</si>
  <si>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</si>
  <si>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</si>
  <si>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</si>
  <si>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</si>
  <si>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</si>
  <si>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</si>
  <si>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</si>
  <si>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</si>
  <si>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</si>
  <si>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</si>
  <si>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</si>
  <si>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</si>
  <si>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</si>
  <si>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</si>
  <si>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</si>
  <si>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</si>
  <si>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</si>
  <si>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</si>
  <si>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</si>
  <si>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</si>
  <si>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</si>
  <si>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</si>
  <si>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</si>
  <si>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</si>
  <si>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</si>
  <si>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</si>
  <si>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</si>
  <si>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</si>
  <si>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</si>
  <si>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</si>
  <si>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</si>
  <si>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</si>
  <si>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</si>
  <si>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</si>
  <si>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</si>
  <si>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</si>
  <si>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</si>
  <si>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</si>
  <si>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</si>
  <si>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</si>
  <si>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</si>
  <si>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</si>
  <si>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</si>
  <si>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</si>
  <si>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</si>
  <si>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</si>
  <si>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</si>
  <si>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</si>
  <si>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</si>
  <si>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</si>
  <si>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</si>
  <si>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</si>
  <si>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</si>
  <si>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</si>
  <si>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</si>
  <si>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</si>
  <si>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</si>
  <si>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</si>
  <si>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</si>
  <si>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</si>
  <si>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</si>
  <si>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</si>
  <si>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</si>
  <si>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</si>
  <si>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</si>
  <si>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</si>
  <si>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</si>
  <si>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</si>
  <si>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</si>
  <si>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</si>
  <si>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</si>
  <si>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</si>
  <si>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</si>
  <si>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</si>
  <si>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</si>
  <si>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</si>
  <si>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</si>
  <si>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</si>
  <si>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</si>
  <si>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</si>
  <si>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</si>
  <si>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</si>
  <si>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</si>
  <si>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</si>
  <si>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</si>
  <si>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</si>
  <si>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</si>
  <si>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</si>
  <si>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</si>
  <si>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</si>
  <si>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</si>
  <si>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</si>
  <si>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</si>
  <si>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</si>
  <si>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</si>
  <si>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</si>
  <si>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</si>
  <si>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</si>
  <si>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</si>
  <si>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</si>
  <si>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</si>
  <si>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</si>
  <si>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</si>
  <si>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</si>
  <si>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</si>
  <si>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</si>
  <si>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</si>
  <si>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</si>
  <si>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</si>
  <si>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</si>
  <si>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</si>
  <si>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</si>
  <si>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</si>
  <si>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</si>
  <si>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</si>
  <si>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</si>
  <si>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</si>
  <si>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</si>
  <si>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</si>
  <si>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</si>
  <si>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</si>
  <si>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</si>
  <si>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</si>
  <si>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</si>
  <si>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</si>
  <si>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</si>
  <si>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</si>
  <si>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</si>
  <si>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</si>
  <si>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</si>
  <si>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</si>
  <si>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</si>
  <si>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</si>
  <si>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</si>
  <si>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</si>
  <si>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</si>
  <si>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</si>
  <si>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</si>
  <si>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</si>
  <si>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</si>
  <si>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</si>
  <si>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</si>
  <si>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</si>
  <si>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</si>
  <si>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</si>
  <si>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</si>
  <si>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</si>
  <si>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</si>
  <si>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</si>
  <si>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</si>
  <si>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</si>
  <si>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</si>
  <si>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</si>
  <si>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</si>
  <si>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</si>
  <si>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</si>
  <si>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</si>
  <si>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</si>
  <si>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</si>
  <si>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</si>
  <si>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</si>
  <si>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</si>
  <si>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</si>
  <si>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</si>
  <si>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</si>
  <si>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</si>
  <si>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</si>
  <si>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</si>
  <si>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</si>
  <si>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</si>
  <si>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</si>
  <si>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</si>
  <si>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</si>
  <si>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</si>
  <si>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</si>
  <si>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</si>
  <si>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</si>
  <si>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</si>
  <si>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</si>
  <si>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</si>
  <si>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</si>
  <si>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</si>
  <si>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</si>
  <si>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</si>
  <si>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</si>
  <si>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</si>
  <si>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</si>
  <si>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</si>
  <si>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</si>
  <si>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</si>
  <si>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</si>
  <si>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</si>
  <si>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</si>
  <si>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</si>
  <si>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</si>
  <si>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</si>
  <si>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</si>
  <si>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</si>
  <si>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</si>
  <si>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</si>
  <si>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</si>
  <si>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</si>
  <si>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</si>
  <si>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</si>
  <si>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</si>
  <si>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</si>
  <si>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</si>
  <si>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</si>
  <si>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</si>
  <si>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</si>
  <si>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</si>
  <si>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</si>
  <si>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</si>
  <si>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</si>
  <si>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</si>
  <si>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</si>
  <si>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</si>
  <si>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</si>
  <si>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</si>
  <si>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</si>
  <si>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</si>
  <si>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</si>
  <si>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</si>
  <si>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</si>
  <si>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</si>
  <si>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</si>
  <si>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</si>
  <si>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</si>
  <si>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</si>
  <si>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</si>
  <si>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</si>
  <si>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</si>
  <si>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</si>
  <si>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</si>
  <si>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</si>
  <si>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</si>
  <si>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</si>
  <si>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</si>
  <si>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</si>
  <si>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</si>
  <si>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</si>
  <si>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</si>
  <si>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</si>
  <si>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</si>
  <si>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</si>
  <si>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</si>
  <si>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</si>
  <si>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</si>
  <si>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</si>
  <si>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</si>
  <si>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</si>
  <si>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</si>
  <si>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</si>
  <si>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</si>
  <si>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</si>
  <si>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</si>
  <si>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</si>
  <si>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</si>
  <si>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</si>
  <si>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</si>
  <si>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</si>
  <si>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</si>
  <si>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</si>
  <si>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</si>
  <si>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</si>
  <si>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</si>
  <si>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</si>
  <si>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</si>
  <si>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</si>
  <si>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</si>
  <si>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</si>
  <si>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</si>
  <si>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</si>
  <si>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</si>
  <si>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</si>
  <si>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</si>
  <si>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</si>
  <si>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</si>
  <si>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</si>
  <si>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</si>
  <si>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</si>
  <si>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</si>
  <si>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</si>
  <si>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</si>
  <si>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</si>
  <si>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</si>
  <si>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</si>
  <si>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</si>
  <si>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</si>
  <si>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</si>
  <si>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</si>
  <si>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</si>
  <si>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</si>
  <si>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</si>
  <si>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</si>
  <si>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</si>
  <si>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</si>
  <si>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</si>
  <si>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</si>
  <si>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</si>
  <si>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</si>
  <si>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</si>
  <si>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</si>
  <si>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</si>
  <si>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</si>
  <si>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</si>
  <si>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</si>
  <si>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</si>
  <si>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</si>
  <si>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</si>
  <si>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</si>
  <si>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</si>
  <si>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</si>
  <si>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</si>
  <si>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</si>
  <si>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</si>
  <si>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</si>
  <si>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</si>
  <si>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</si>
  <si>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</si>
  <si>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</si>
  <si>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</si>
  <si>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</si>
  <si>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</si>
  <si>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</si>
  <si>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</si>
  <si>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</si>
  <si>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</si>
  <si>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</si>
  <si>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</si>
  <si>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</si>
  <si>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</si>
  <si>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</si>
  <si>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</si>
  <si>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</si>
  <si>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</si>
  <si>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</si>
  <si>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</si>
  <si>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</si>
  <si>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</si>
  <si>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</si>
  <si>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</si>
  <si>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</si>
  <si>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</si>
  <si>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</si>
  <si>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</si>
  <si>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</si>
  <si>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</si>
  <si>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</si>
  <si>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</si>
  <si>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</si>
  <si>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</si>
  <si>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</si>
  <si>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</si>
  <si>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</si>
  <si>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</si>
  <si>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</si>
  <si>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</si>
  <si>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</si>
  <si>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</si>
  <si>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</si>
  <si>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</si>
  <si>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</si>
  <si>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</si>
  <si>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</si>
  <si>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</si>
  <si>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</si>
  <si>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</si>
  <si>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</si>
  <si>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</si>
  <si>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</si>
  <si>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</si>
  <si>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</si>
  <si>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</si>
  <si>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</si>
  <si>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</si>
  <si>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</si>
  <si>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</si>
  <si>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</si>
  <si>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</si>
  <si>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</si>
  <si>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</si>
  <si>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</si>
  <si>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</si>
  <si>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</si>
  <si>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</si>
  <si>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</si>
  <si>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</si>
  <si>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</si>
  <si>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</si>
  <si>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</si>
  <si>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</si>
  <si>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</si>
  <si>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</si>
  <si>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</si>
  <si>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</si>
  <si>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</si>
  <si>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</si>
  <si>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</si>
  <si>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</si>
  <si>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</si>
  <si>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</si>
  <si>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</si>
  <si>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</si>
  <si>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</si>
  <si>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</si>
  <si>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</si>
  <si>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</si>
  <si>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</si>
  <si>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</si>
  <si>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</si>
  <si>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</si>
  <si>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</si>
  <si>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</si>
  <si>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</si>
  <si>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</si>
  <si>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</si>
  <si>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</si>
  <si>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</si>
  <si>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</si>
  <si>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</si>
  <si>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</si>
  <si>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</si>
  <si>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</si>
  <si>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</si>
  <si>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</si>
  <si>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</si>
  <si>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</si>
  <si>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</si>
  <si>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</si>
  <si>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</si>
  <si>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</si>
  <si>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</si>
  <si>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</si>
  <si>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</si>
  <si>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</si>
  <si>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</si>
  <si>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</si>
  <si>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</si>
  <si>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</si>
  <si>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</si>
  <si>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</si>
  <si>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</si>
  <si>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</si>
  <si>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</si>
  <si>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</si>
  <si>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</si>
  <si>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</si>
  <si>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</si>
  <si>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</si>
  <si>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</si>
  <si>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</si>
  <si>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</si>
  <si>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</si>
  <si>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</si>
  <si>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</si>
  <si>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</si>
  <si>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</si>
  <si>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</si>
  <si>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</si>
  <si>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</si>
  <si>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</si>
  <si>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</si>
  <si>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</si>
  <si>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</si>
  <si>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</si>
  <si>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</si>
  <si>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</si>
  <si>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</si>
  <si>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</si>
  <si>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</si>
  <si>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</si>
  <si>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</si>
  <si>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</si>
  <si>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</si>
  <si>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</si>
  <si>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</si>
  <si>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</si>
  <si>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</si>
  <si>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</si>
  <si>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</si>
  <si>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</si>
  <si>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</si>
  <si>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</si>
  <si>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</si>
  <si>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</si>
  <si>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</si>
  <si>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</si>
  <si>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</si>
  <si>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</si>
  <si>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</si>
  <si>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</si>
  <si>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</si>
  <si>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</si>
  <si>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</si>
  <si>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</si>
  <si>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</si>
  <si>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</si>
  <si>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</si>
  <si>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</si>
  <si>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</si>
  <si>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</si>
  <si>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</si>
  <si>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</si>
  <si>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</si>
  <si>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</si>
  <si>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</si>
  <si>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</si>
  <si>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</si>
  <si>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</si>
  <si>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</si>
  <si>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</si>
  <si>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</si>
  <si>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</si>
  <si>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</si>
  <si>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</si>
  <si>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</si>
  <si>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</si>
  <si>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</si>
  <si>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</si>
  <si>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</si>
  <si>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</si>
  <si>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</si>
  <si>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</si>
  <si>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</si>
  <si>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</si>
  <si>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</si>
  <si>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</si>
  <si>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</si>
  <si>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</si>
  <si>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</si>
  <si>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</si>
  <si>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</si>
  <si>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</si>
  <si>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</si>
  <si>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</si>
  <si>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</si>
  <si>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</si>
  <si>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</si>
  <si>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</si>
  <si>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</si>
  <si>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</si>
  <si>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</si>
  <si>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</si>
  <si>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</si>
  <si>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</si>
  <si>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</si>
  <si>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</si>
  <si>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</si>
  <si>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</si>
  <si>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</si>
  <si>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</si>
  <si>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</si>
  <si>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</si>
  <si>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</si>
  <si>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</si>
  <si>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</si>
  <si>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</si>
  <si>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</si>
  <si>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</si>
  <si>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</si>
  <si>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</si>
  <si>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</si>
  <si>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</si>
  <si>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</si>
  <si>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</si>
  <si>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</si>
  <si>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</si>
  <si>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</si>
  <si>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</si>
  <si>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</si>
  <si>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</si>
  <si>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</si>
  <si>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</si>
  <si>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</si>
  <si>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</si>
  <si>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</si>
  <si>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</si>
  <si>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</si>
  <si>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</si>
  <si>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</si>
  <si>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</si>
  <si>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</si>
  <si>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</si>
  <si>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</si>
  <si>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</si>
  <si>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</si>
  <si>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</si>
  <si>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</si>
  <si>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</si>
  <si>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</si>
  <si>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</si>
  <si>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</si>
  <si>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</si>
  <si>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</si>
  <si>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</si>
  <si>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</si>
  <si>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</si>
  <si>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</si>
  <si>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</si>
  <si>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</si>
  <si>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</si>
  <si>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</si>
  <si>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</si>
  <si>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</si>
  <si>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</si>
  <si>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</si>
  <si>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</si>
  <si>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</si>
  <si>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</si>
  <si>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</si>
  <si>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</si>
  <si>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</si>
  <si>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</si>
  <si>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</si>
  <si>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</si>
  <si>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</si>
  <si>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</si>
  <si>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</si>
  <si>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</si>
  <si>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</si>
  <si>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</si>
  <si>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</si>
  <si>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</si>
  <si>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</si>
  <si>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</si>
  <si>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</si>
  <si>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</si>
  <si>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</si>
  <si>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</si>
  <si>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</si>
  <si>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</si>
  <si>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</si>
  <si>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</si>
  <si>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</si>
  <si>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</si>
  <si>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</si>
  <si>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</si>
  <si>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</si>
  <si>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</si>
  <si>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</si>
  <si>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</si>
  <si>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</si>
  <si>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</si>
  <si>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</si>
  <si>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</si>
  <si>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</si>
  <si>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</si>
  <si>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</si>
  <si>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</si>
  <si>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</si>
  <si>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</si>
  <si>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</si>
  <si>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</si>
  <si>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</si>
  <si>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</si>
  <si>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</si>
  <si>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</si>
  <si>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</si>
  <si>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</si>
  <si>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</si>
  <si>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</si>
  <si>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</si>
  <si>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</si>
  <si>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</si>
  <si>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</si>
  <si>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</si>
  <si>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</si>
  <si>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</si>
  <si>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</si>
  <si>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</si>
  <si>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</si>
  <si>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</si>
  <si>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</si>
  <si>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</si>
  <si>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</si>
  <si>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</si>
  <si>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</si>
  <si>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</si>
  <si>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</si>
  <si>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</si>
  <si>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</si>
  <si>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</si>
  <si>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</si>
  <si>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</si>
  <si>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</si>
  <si>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</si>
  <si>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</si>
  <si>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</si>
  <si>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</si>
  <si>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</si>
  <si>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</si>
  <si>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</si>
  <si>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</si>
  <si>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</si>
  <si>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</si>
  <si>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</si>
  <si>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</si>
  <si>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</si>
  <si>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</si>
  <si>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</si>
  <si>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</si>
  <si>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</si>
  <si>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</si>
  <si>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</si>
  <si>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</si>
  <si>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</si>
  <si>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</si>
  <si>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</si>
  <si>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</si>
  <si>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</si>
  <si>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</si>
  <si>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</si>
  <si>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</si>
  <si>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</si>
  <si>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</si>
  <si>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</si>
  <si>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</si>
  <si>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</si>
  <si>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</si>
  <si>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</si>
  <si>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</si>
  <si>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</si>
  <si>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</si>
  <si>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</si>
  <si>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</si>
  <si>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</si>
  <si>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</si>
  <si>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</si>
  <si>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</si>
  <si>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</si>
  <si>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</si>
  <si>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</si>
  <si>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</si>
  <si>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</si>
  <si>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</si>
  <si>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</si>
  <si>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</si>
  <si>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</si>
  <si>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</si>
  <si>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</si>
  <si>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</si>
  <si>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</si>
  <si>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</si>
  <si>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</si>
  <si>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</si>
  <si>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</si>
  <si>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</si>
  <si>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</si>
  <si>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</si>
  <si>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</si>
  <si>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</si>
  <si>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</si>
  <si>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</si>
  <si>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</si>
  <si>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</si>
  <si>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</si>
  <si>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</si>
  <si>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</si>
  <si>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</si>
  <si>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</si>
  <si>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</si>
  <si>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</si>
  <si>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</si>
  <si>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</si>
  <si>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</si>
  <si>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</si>
  <si>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</si>
  <si>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</si>
  <si>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</si>
  <si>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</si>
  <si>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</si>
  <si>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</si>
  <si>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</si>
  <si>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</si>
  <si>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</si>
  <si>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</si>
  <si>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</si>
  <si>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</si>
  <si>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</si>
  <si>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</si>
  <si>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</si>
  <si>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</si>
  <si>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</si>
  <si>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</si>
  <si>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</si>
  <si>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</si>
  <si>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</si>
  <si>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</si>
  <si>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</si>
  <si>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</si>
  <si>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</si>
  <si>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</si>
  <si>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</si>
  <si>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</si>
  <si>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</si>
  <si>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</si>
  <si>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</si>
  <si>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</si>
  <si>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</si>
  <si>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</si>
  <si>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</si>
  <si>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</si>
  <si>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</si>
  <si>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</si>
  <si>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</si>
  <si>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</si>
  <si>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</si>
  <si>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</si>
  <si>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</si>
  <si>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</si>
  <si>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</si>
  <si>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</si>
  <si>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</si>
  <si>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</si>
  <si>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</si>
  <si>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</si>
  <si>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</si>
  <si>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</si>
  <si>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</si>
  <si>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</si>
  <si>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</si>
  <si>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</si>
  <si>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</si>
  <si>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</si>
  <si>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</si>
  <si>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</si>
  <si>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</si>
  <si>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</si>
  <si>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</si>
  <si>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</si>
  <si>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</si>
  <si>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</si>
  <si>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</si>
  <si>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</si>
  <si>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</si>
  <si>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</si>
  <si>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</si>
  <si>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</si>
  <si>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</si>
  <si>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</si>
  <si>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</si>
  <si>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</si>
  <si>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</si>
  <si>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</si>
  <si>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</si>
  <si>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</si>
  <si>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</si>
  <si>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</si>
  <si>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</si>
  <si>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</si>
  <si>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</si>
  <si>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</si>
  <si>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</si>
  <si>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</si>
  <si>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</si>
  <si>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</si>
  <si>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</si>
  <si>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</si>
  <si>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</si>
  <si>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</si>
  <si>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</si>
  <si>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</si>
  <si>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</si>
  <si>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</si>
  <si>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</si>
  <si>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</si>
  <si>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</si>
  <si>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</si>
  <si>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</si>
  <si>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</si>
  <si>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</si>
  <si>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</si>
  <si>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</si>
  <si>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</si>
  <si>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</si>
  <si>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</si>
  <si>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</si>
  <si>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</si>
  <si>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</si>
  <si>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</si>
  <si>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</si>
  <si>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</si>
  <si>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</si>
  <si>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</si>
  <si>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</si>
  <si>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</si>
  <si>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</si>
  <si>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</si>
  <si>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</si>
  <si>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</si>
  <si>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</si>
  <si>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</si>
  <si>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</si>
  <si>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</si>
  <si>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</si>
  <si>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</si>
  <si>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</si>
  <si>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</si>
  <si>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</si>
  <si>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</si>
  <si>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</si>
  <si>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</si>
  <si>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</si>
  <si>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</si>
  <si>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</si>
  <si>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</si>
  <si>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</si>
  <si>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</si>
  <si>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</si>
  <si>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</si>
  <si>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</si>
  <si>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</si>
  <si>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</si>
  <si>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</si>
  <si>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</si>
  <si>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</si>
  <si>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</si>
  <si>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</si>
  <si>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</si>
  <si>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</si>
  <si>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</si>
  <si>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</si>
  <si>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</si>
  <si>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</si>
  <si>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</si>
  <si>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</si>
  <si>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</si>
  <si>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</si>
  <si>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</si>
  <si>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</si>
  <si>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</si>
  <si>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</si>
  <si>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</si>
  <si>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</si>
  <si>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</si>
  <si>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</si>
  <si>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</si>
  <si>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</si>
  <si>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</si>
  <si>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</si>
  <si>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</si>
  <si>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</si>
  <si>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</si>
  <si>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</si>
  <si>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</si>
  <si>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</si>
  <si>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</si>
  <si>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</si>
  <si>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</si>
  <si>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</si>
  <si>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</si>
  <si>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</si>
  <si>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</si>
  <si>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</si>
  <si>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</si>
  <si>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</si>
  <si>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</si>
  <si>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</si>
  <si>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</si>
  <si>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</si>
  <si>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</si>
  <si>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</si>
  <si>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</si>
  <si>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</si>
  <si>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</si>
  <si>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</si>
  <si>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</si>
  <si>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</si>
  <si>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</si>
  <si>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</si>
  <si>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</si>
  <si>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</si>
  <si>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</si>
  <si>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</si>
  <si>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</si>
  <si>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</si>
  <si>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</si>
  <si>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</si>
  <si>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</si>
  <si>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</si>
  <si>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</si>
  <si>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</si>
  <si>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</si>
  <si>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</si>
  <si>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</si>
  <si>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</si>
  <si>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</si>
  <si>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</si>
  <si>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</si>
  <si>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</si>
  <si>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</si>
  <si>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</si>
  <si>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</si>
  <si>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</si>
  <si>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</si>
  <si>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</si>
  <si>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</si>
  <si>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</si>
  <si>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</si>
  <si>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</si>
  <si>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</si>
  <si>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</si>
  <si>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</si>
  <si>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</si>
  <si>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</si>
  <si>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</si>
  <si>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</si>
  <si>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</si>
  <si>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</si>
  <si>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</si>
  <si>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</si>
  <si>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</si>
  <si>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</si>
  <si>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</si>
  <si>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</si>
  <si>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</si>
  <si>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</si>
  <si>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</si>
  <si>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</si>
  <si>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</si>
  <si>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</si>
  <si>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</si>
  <si>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</si>
  <si>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</si>
  <si>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</si>
  <si>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</si>
  <si>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</si>
  <si>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</si>
  <si>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</si>
  <si>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</si>
  <si>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</si>
  <si>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</si>
  <si>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</si>
  <si>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</si>
  <si>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</si>
  <si>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</si>
  <si>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</si>
  <si>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</si>
  <si>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</si>
  <si>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</si>
  <si>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</si>
  <si>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</si>
  <si>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</si>
  <si>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</si>
  <si>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</si>
  <si>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</si>
  <si>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</si>
  <si>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</si>
  <si>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</si>
  <si>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</si>
  <si>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</si>
  <si>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</si>
  <si>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</si>
  <si>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</si>
  <si>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</si>
  <si>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</si>
  <si>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</si>
  <si>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</si>
  <si>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</si>
  <si>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</si>
  <si>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</si>
  <si>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</si>
  <si>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</si>
  <si>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</si>
  <si>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</si>
  <si>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</si>
  <si>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</si>
  <si>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</si>
  <si>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</si>
  <si>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</si>
  <si>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</si>
  <si>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</si>
  <si>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</si>
  <si>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</si>
  <si>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</si>
  <si>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</si>
  <si>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</si>
  <si>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</si>
  <si>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</si>
  <si>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</si>
  <si>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</si>
  <si>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</si>
  <si>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</si>
  <si>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</si>
  <si>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</si>
  <si>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</si>
  <si>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</si>
  <si>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</si>
  <si>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</si>
  <si>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</si>
  <si>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</si>
  <si>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</si>
  <si>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</si>
  <si>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</si>
  <si>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</si>
  <si>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</si>
  <si>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</si>
  <si>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</si>
  <si>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</si>
  <si>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</si>
  <si>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</si>
  <si>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</si>
  <si>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</si>
  <si>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</si>
  <si>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</si>
  <si>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</si>
  <si>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</si>
  <si>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</si>
  <si>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</si>
  <si>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</si>
  <si>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</si>
  <si>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</si>
  <si>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</si>
  <si>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</si>
  <si>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</si>
  <si>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</si>
  <si>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</si>
  <si>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</si>
  <si>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</si>
  <si>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</si>
  <si>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</si>
  <si>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</si>
  <si>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</si>
  <si>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</si>
  <si>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</si>
  <si>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</si>
  <si>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</si>
  <si>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</si>
  <si>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</si>
  <si>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</si>
  <si>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</si>
  <si>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</si>
  <si>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</si>
  <si>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</si>
  <si>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</si>
  <si>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</si>
  <si>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</si>
  <si>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</si>
  <si>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</si>
  <si>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</si>
  <si>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</si>
  <si>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</si>
  <si>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</si>
  <si>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</si>
  <si>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</si>
  <si>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</si>
  <si>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</si>
  <si>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</si>
  <si>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</si>
  <si>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</si>
  <si>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</si>
  <si>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</si>
  <si>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</si>
  <si>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</si>
  <si>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</si>
  <si>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</si>
  <si>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</si>
  <si>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</si>
  <si>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</si>
  <si>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</si>
  <si>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</si>
  <si>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</si>
  <si>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</si>
  <si>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</si>
  <si>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</si>
  <si>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</si>
  <si>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</si>
  <si>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</si>
  <si>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</si>
  <si>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</si>
  <si>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</si>
  <si>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</si>
  <si>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</si>
  <si>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</si>
  <si>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</si>
  <si>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</si>
  <si>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</si>
  <si>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</si>
  <si>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</si>
  <si>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</si>
  <si>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</si>
  <si>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</si>
  <si>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</si>
  <si>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</si>
  <si>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</si>
  <si>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</si>
  <si>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</si>
  <si>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</si>
  <si>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</si>
  <si>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</si>
  <si>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</si>
  <si>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</si>
  <si>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</si>
  <si>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</si>
  <si>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</si>
  <si>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</si>
  <si>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</si>
  <si>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</si>
  <si>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</si>
  <si>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</si>
  <si>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</si>
  <si>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</si>
  <si>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</si>
  <si>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</si>
  <si>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</si>
  <si>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</si>
  <si>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</si>
  <si>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</si>
  <si>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</si>
  <si>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</si>
  <si>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</si>
  <si>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</si>
  <si>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</si>
  <si>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</si>
  <si>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</si>
  <si>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</si>
  <si>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</si>
  <si>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</si>
  <si>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</si>
  <si>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</si>
  <si>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</si>
  <si>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</si>
  <si>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</si>
  <si>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</si>
  <si>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</si>
  <si>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</si>
  <si>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</si>
  <si>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</si>
  <si>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</si>
  <si>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</si>
  <si>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</si>
  <si>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</si>
  <si>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</si>
  <si>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</si>
  <si>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</si>
  <si>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</si>
  <si>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</si>
  <si>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</si>
  <si>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</si>
  <si>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</si>
  <si>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</si>
  <si>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</si>
  <si>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</si>
  <si>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</si>
  <si>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</si>
  <si>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</si>
  <si>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</si>
  <si>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</si>
  <si>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</si>
  <si>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</si>
  <si>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</si>
  <si>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</si>
  <si>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</si>
  <si>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</si>
  <si>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</si>
  <si>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</si>
  <si>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</si>
  <si>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</si>
  <si>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</si>
  <si>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</si>
  <si>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</si>
  <si>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</si>
  <si>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</si>
  <si>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</si>
  <si>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</si>
  <si>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</si>
  <si>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</si>
  <si>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</si>
  <si>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</si>
  <si>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</si>
  <si>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</si>
  <si>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</si>
  <si>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</si>
  <si>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</si>
  <si>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</si>
  <si>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</si>
  <si>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</si>
  <si>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</si>
  <si>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</si>
  <si>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</si>
  <si>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</si>
  <si>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</si>
  <si>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</si>
  <si>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</si>
  <si>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</si>
  <si>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</si>
  <si>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</si>
  <si>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</si>
  <si>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</si>
  <si>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</si>
  <si>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</si>
  <si>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</si>
  <si>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</si>
  <si>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</si>
  <si>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</si>
  <si>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</si>
  <si>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</si>
  <si>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</si>
  <si>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</si>
  <si>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</si>
  <si>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</si>
  <si>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</si>
  <si>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</si>
  <si>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</si>
  <si>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</si>
  <si>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</si>
  <si>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</si>
  <si>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</si>
  <si>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</si>
  <si>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</si>
  <si>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</si>
  <si>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</si>
  <si>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</si>
  <si>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</si>
  <si>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</si>
  <si>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</si>
  <si>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</si>
  <si>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</si>
  <si>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</si>
  <si>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</si>
  <si>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</si>
  <si>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</si>
  <si>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</si>
  <si>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</si>
  <si>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</si>
  <si>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</si>
  <si>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</si>
  <si>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</si>
  <si>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</si>
  <si>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</si>
  <si>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</si>
  <si>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</si>
  <si>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</si>
  <si>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</si>
  <si>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</si>
  <si>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</si>
  <si>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</si>
  <si>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</si>
  <si>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</si>
  <si>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</si>
  <si>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</si>
  <si>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</si>
  <si>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</si>
  <si>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</si>
  <si>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</si>
  <si>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</si>
  <si>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</si>
  <si>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</si>
  <si>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</si>
  <si>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</si>
  <si>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</si>
  <si>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</si>
  <si>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</si>
  <si>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</si>
  <si>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</si>
  <si>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</si>
  <si>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</si>
  <si>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</si>
  <si>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</si>
  <si>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</si>
  <si>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</si>
  <si>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</si>
  <si>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</si>
  <si>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</si>
  <si>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</si>
  <si>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</si>
  <si>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</si>
  <si>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</si>
  <si>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</si>
  <si>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</si>
  <si>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</si>
  <si>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</si>
  <si>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</si>
  <si>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</si>
  <si>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</si>
  <si>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</si>
  <si>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</si>
  <si>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</si>
  <si>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</si>
  <si>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</si>
  <si>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</si>
  <si>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</si>
  <si>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</si>
  <si>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</si>
  <si>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</si>
  <si>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</si>
  <si>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</si>
  <si>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</si>
  <si>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</si>
  <si>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</si>
  <si>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</si>
  <si>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</si>
  <si>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</si>
  <si>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</si>
  <si>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</si>
  <si>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</si>
  <si>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</si>
  <si>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</si>
  <si>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</si>
  <si>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</si>
  <si>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</si>
  <si>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</si>
  <si>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</si>
  <si>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</si>
  <si>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</si>
  <si>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</si>
  <si>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</si>
  <si>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</si>
  <si>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</si>
  <si>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</si>
  <si>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</si>
  <si>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</si>
  <si>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</si>
  <si>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</si>
  <si>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</si>
  <si>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</si>
  <si>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</si>
  <si>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</si>
  <si>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</si>
  <si>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</si>
  <si>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</si>
  <si>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</si>
  <si>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</si>
  <si>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</si>
  <si>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</si>
  <si>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</si>
  <si>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</si>
  <si>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</si>
  <si>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</si>
  <si>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</si>
  <si>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</si>
  <si>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</si>
  <si>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</si>
  <si>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</si>
  <si>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</si>
  <si>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</si>
  <si>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</si>
  <si>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</si>
  <si>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</si>
  <si>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</si>
  <si>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</si>
  <si>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</si>
  <si>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</si>
  <si>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</si>
  <si>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</si>
  <si>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</si>
  <si>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</si>
  <si>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</si>
  <si>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</si>
  <si>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</si>
  <si>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</si>
  <si>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</si>
  <si>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</si>
  <si>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</si>
  <si>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</si>
  <si>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</si>
  <si>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</si>
  <si>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</si>
  <si>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</si>
  <si>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</si>
  <si>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</si>
  <si>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</si>
  <si>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</si>
  <si>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</si>
  <si>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</si>
  <si>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</si>
  <si>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</si>
  <si>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</si>
  <si>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</si>
  <si>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</si>
  <si>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</si>
  <si>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</si>
  <si>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</si>
  <si>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</si>
  <si>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</si>
  <si>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</si>
  <si>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</si>
  <si>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</si>
  <si>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</si>
  <si>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</si>
  <si>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</si>
  <si>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</si>
  <si>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</si>
  <si>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</si>
  <si>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</si>
  <si>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</si>
  <si>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</si>
  <si>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</si>
  <si>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</si>
  <si>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</si>
  <si>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</si>
  <si>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</si>
  <si>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</si>
  <si>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</si>
  <si>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</si>
  <si>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</si>
  <si>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</si>
  <si>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</si>
  <si>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</si>
  <si>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</si>
  <si>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</si>
  <si>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</si>
  <si>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</si>
  <si>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</si>
  <si>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</si>
  <si>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</si>
  <si>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</si>
  <si>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</si>
  <si>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</si>
  <si>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</si>
  <si>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</si>
  <si>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</si>
  <si>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</si>
  <si>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</si>
  <si>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</si>
  <si>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</si>
  <si>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</si>
  <si>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</si>
  <si>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</si>
  <si>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</si>
  <si>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</si>
  <si>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</si>
  <si>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</si>
  <si>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</si>
  <si>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</si>
  <si>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</si>
  <si>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</si>
  <si>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</si>
  <si>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</si>
  <si>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</si>
  <si>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</si>
  <si>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</si>
  <si>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</si>
  <si>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</si>
  <si>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</si>
  <si>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</si>
  <si>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</si>
  <si>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</si>
  <si>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</si>
  <si>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</si>
  <si>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</si>
  <si>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</si>
  <si>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</si>
  <si>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</si>
  <si>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</si>
  <si>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</si>
  <si>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</si>
  <si>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</si>
  <si>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</si>
  <si>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</si>
  <si>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</si>
  <si>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</si>
  <si>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</si>
  <si>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</si>
  <si>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</si>
  <si>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</si>
  <si>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</si>
  <si>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</si>
  <si>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</si>
  <si>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</si>
  <si>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</si>
  <si>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</si>
  <si>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</si>
  <si>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</si>
  <si>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</si>
  <si>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</si>
  <si>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</si>
  <si>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</si>
  <si>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</si>
  <si>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</si>
  <si>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</si>
  <si>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</si>
  <si>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</si>
  <si>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</si>
  <si>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</si>
  <si>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</si>
  <si>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</si>
  <si>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</si>
  <si>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</si>
  <si>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</si>
  <si>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</si>
  <si>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</si>
  <si>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</si>
  <si>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</si>
  <si>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</si>
  <si>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</si>
  <si>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</si>
  <si>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</si>
  <si>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</si>
  <si>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</si>
  <si>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</si>
  <si>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</si>
  <si>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</si>
  <si>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</si>
  <si>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</si>
  <si>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</si>
  <si>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</si>
  <si>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</si>
  <si>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</si>
  <si>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</si>
  <si>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</si>
  <si>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</si>
  <si>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</si>
  <si>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</si>
  <si>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</si>
  <si>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</si>
  <si>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</si>
  <si>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</si>
  <si>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</si>
  <si>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</si>
  <si>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</si>
  <si>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</si>
  <si>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</si>
  <si>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</si>
  <si>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</si>
  <si>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</si>
  <si>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</si>
  <si>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</si>
  <si>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</si>
  <si>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</si>
  <si>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</si>
  <si>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</si>
  <si>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</si>
  <si>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</si>
  <si>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</si>
  <si>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</si>
  <si>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</si>
  <si>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</si>
  <si>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</si>
  <si>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</si>
  <si>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</si>
  <si>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</si>
  <si>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</si>
  <si>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</si>
  <si>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</si>
  <si>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</si>
  <si>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</si>
  <si>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</si>
  <si>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</si>
  <si>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</si>
  <si>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</si>
  <si>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</si>
  <si>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</si>
  <si>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</si>
  <si>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</si>
  <si>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</si>
  <si>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</si>
  <si>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</si>
  <si>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</si>
  <si>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</si>
  <si>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</si>
  <si>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</si>
  <si>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</si>
  <si>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</si>
  <si>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</si>
  <si>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</si>
  <si>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</si>
  <si>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</si>
  <si>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</si>
  <si>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</si>
  <si>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</si>
  <si>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</si>
  <si>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</si>
  <si>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</si>
  <si>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</si>
  <si>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</si>
  <si>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</si>
  <si>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</si>
  <si>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</si>
  <si>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</si>
  <si>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</si>
  <si>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</si>
  <si>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</si>
  <si>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</si>
  <si>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</si>
  <si>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</si>
  <si>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</si>
  <si>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</si>
  <si>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</si>
  <si>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</si>
  <si>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</si>
  <si>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</si>
  <si>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</si>
  <si>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</si>
  <si>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</si>
  <si>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</si>
  <si>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</si>
  <si>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</si>
  <si>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</si>
  <si>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</si>
  <si>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</si>
  <si>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</si>
  <si>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</si>
  <si>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</si>
  <si>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</si>
  <si>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</si>
  <si>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</si>
  <si>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</si>
  <si>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</si>
  <si>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</si>
  <si>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</si>
  <si>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</si>
  <si>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</si>
  <si>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</si>
  <si>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</si>
  <si>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</si>
  <si>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</si>
  <si>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</si>
  <si>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</si>
  <si>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</si>
  <si>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</si>
  <si>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</si>
  <si>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</si>
  <si>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</si>
  <si>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</si>
  <si>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</si>
  <si>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</si>
  <si>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</si>
  <si>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</si>
  <si>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</si>
  <si>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</si>
  <si>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</si>
  <si>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</si>
  <si>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</si>
  <si>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</si>
  <si>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</si>
  <si>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</si>
  <si>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</si>
  <si>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</si>
  <si>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</si>
  <si>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</si>
  <si>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</si>
  <si>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</si>
  <si>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</si>
  <si>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</si>
  <si>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</si>
  <si>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</si>
  <si>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</si>
  <si>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</si>
  <si>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</si>
  <si>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</si>
  <si>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</si>
  <si>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</si>
  <si>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</si>
  <si>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</si>
  <si>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</si>
  <si>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</si>
  <si>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</si>
  <si>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</si>
  <si>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</si>
  <si>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</si>
  <si>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</si>
  <si>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</si>
  <si>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</si>
  <si>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</si>
  <si>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</si>
  <si>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</si>
  <si>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</si>
  <si>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</si>
  <si>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</si>
  <si>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</si>
  <si>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</si>
  <si>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</si>
  <si>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</si>
  <si>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</si>
  <si>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</si>
  <si>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</si>
  <si>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</si>
  <si>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</si>
  <si>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</si>
  <si>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</si>
  <si>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</si>
  <si>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</si>
  <si>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</si>
  <si>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</si>
  <si>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</si>
  <si>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</si>
  <si>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</si>
  <si>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</si>
  <si>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</si>
  <si>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</si>
  <si>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</si>
  <si>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</si>
  <si>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</si>
  <si>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</si>
  <si>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</si>
  <si>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</si>
  <si>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</si>
  <si>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</si>
  <si>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</si>
  <si>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</si>
  <si>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</si>
  <si>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</si>
  <si>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</si>
  <si>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</si>
  <si>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</si>
  <si>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</si>
  <si>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</si>
  <si>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</si>
  <si>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</si>
  <si>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</si>
  <si>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</si>
  <si>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</si>
  <si>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</si>
  <si>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</si>
  <si>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</si>
  <si>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</si>
  <si>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</si>
  <si>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</si>
  <si>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</si>
  <si>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</si>
  <si>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</si>
  <si>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</si>
  <si>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</si>
  <si>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</si>
  <si>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</si>
  <si>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</si>
  <si>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</si>
  <si>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</si>
  <si>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</si>
  <si>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</si>
  <si>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</si>
  <si>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</si>
  <si>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</si>
  <si>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</si>
  <si>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</si>
  <si>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</si>
  <si>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</si>
  <si>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</si>
  <si>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</si>
  <si>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</si>
  <si>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</si>
  <si>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</si>
  <si>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</si>
  <si>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</si>
  <si>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</si>
  <si>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</si>
  <si>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</si>
  <si>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</si>
  <si>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</si>
  <si>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</si>
  <si>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</si>
  <si>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</si>
  <si>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</si>
  <si>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</si>
  <si>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</si>
  <si>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</si>
  <si>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</si>
  <si>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</si>
  <si>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</si>
  <si>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</si>
  <si>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</si>
  <si>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</si>
  <si>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</si>
  <si>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</si>
  <si>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</si>
  <si>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</si>
  <si>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</si>
  <si>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</si>
  <si>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</si>
  <si>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</si>
  <si>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</si>
  <si>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</si>
  <si>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</si>
  <si>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</si>
  <si>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</si>
  <si>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</si>
  <si>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</si>
  <si>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</si>
  <si>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</si>
  <si>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</si>
  <si>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</si>
  <si>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</si>
  <si>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</si>
  <si>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</si>
  <si>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</si>
  <si>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</si>
  <si>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</si>
  <si>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</si>
  <si>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</si>
  <si>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</si>
  <si>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</si>
  <si>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</si>
  <si>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</si>
  <si>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</si>
  <si>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</si>
  <si>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</si>
  <si>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</si>
  <si>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</si>
  <si>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</si>
  <si>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</si>
  <si>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</si>
  <si>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</si>
  <si>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</si>
  <si>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</si>
  <si>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</si>
  <si>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</si>
  <si>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</si>
  <si>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</si>
  <si>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</si>
  <si>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</si>
  <si>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</si>
  <si>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</si>
  <si>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</si>
  <si>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</si>
  <si>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</si>
  <si>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</si>
  <si>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</si>
  <si>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</si>
  <si>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</si>
  <si>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</si>
  <si>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</si>
  <si>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</si>
  <si>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</si>
  <si>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</si>
  <si>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</si>
  <si>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</si>
  <si>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</si>
  <si>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</si>
  <si>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</si>
  <si>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</si>
  <si>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</si>
  <si>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</si>
  <si>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</si>
  <si>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</si>
  <si>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</si>
  <si>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</si>
  <si>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</si>
  <si>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</si>
  <si>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</si>
  <si>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</si>
  <si>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</si>
  <si>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</si>
  <si>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</si>
  <si>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</si>
  <si>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</si>
  <si>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</si>
  <si>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</si>
  <si>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</si>
  <si>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</si>
  <si>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</si>
  <si>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</si>
  <si>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</si>
  <si>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</si>
  <si>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</si>
  <si>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</si>
  <si>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</si>
  <si>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</si>
  <si>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</si>
  <si>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</si>
  <si>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</si>
  <si>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</si>
  <si>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</si>
  <si>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</si>
  <si>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</si>
  <si>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</si>
  <si>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</si>
  <si>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</si>
  <si>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</si>
  <si>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</si>
  <si>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</si>
  <si>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</si>
  <si>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</si>
  <si>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</si>
  <si>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</si>
  <si>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</si>
  <si>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</si>
  <si>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</si>
  <si>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</si>
  <si>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</si>
  <si>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</si>
  <si>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</si>
  <si>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</si>
  <si>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</si>
  <si>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</si>
  <si>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</si>
  <si>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</si>
  <si>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</si>
  <si>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</si>
  <si>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</si>
  <si>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</si>
  <si>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</si>
  <si>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</si>
  <si>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</si>
  <si>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</si>
  <si>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</si>
  <si>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</si>
  <si>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</si>
  <si>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</si>
  <si>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</si>
  <si>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</si>
  <si>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</si>
  <si>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</si>
  <si>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</si>
  <si>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</si>
  <si>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</si>
  <si>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</si>
  <si>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</si>
  <si>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</si>
  <si>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</si>
  <si>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</si>
  <si>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</si>
  <si>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</si>
  <si>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</si>
  <si>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</si>
  <si>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</si>
  <si>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</si>
  <si>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</si>
  <si>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</si>
  <si>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</si>
  <si>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</si>
  <si>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</si>
  <si>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</si>
  <si>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</si>
  <si>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</si>
  <si>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</si>
  <si>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</si>
  <si>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</si>
  <si>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</si>
  <si>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</si>
  <si>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</si>
  <si>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</si>
  <si>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</si>
  <si>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</si>
  <si>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</si>
  <si>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</si>
  <si>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</si>
  <si>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</si>
  <si>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</si>
  <si>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</si>
  <si>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</si>
  <si>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</si>
  <si>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</si>
  <si>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</si>
  <si>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</si>
  <si>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</si>
  <si>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</si>
  <si>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</si>
  <si>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</si>
  <si>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</si>
  <si>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</si>
  <si>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</si>
  <si>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</si>
  <si>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</si>
  <si>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</si>
  <si>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</si>
  <si>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</si>
  <si>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</si>
  <si>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</si>
  <si>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</si>
  <si>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</si>
  <si>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</si>
  <si>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</si>
  <si>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</si>
  <si>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</si>
  <si>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</si>
  <si>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</si>
  <si>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</si>
  <si>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</si>
  <si>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</si>
  <si>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</si>
  <si>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</si>
  <si>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</si>
  <si>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</si>
  <si>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</si>
  <si>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</si>
  <si>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</si>
  <si>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</si>
  <si>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</si>
  <si>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</si>
  <si>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</si>
  <si>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</si>
  <si>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</si>
  <si>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</si>
  <si>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</si>
  <si>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</si>
  <si>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</si>
  <si>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</si>
  <si>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</si>
  <si>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</si>
  <si>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</si>
  <si>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</si>
  <si>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</si>
  <si>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</si>
  <si>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</si>
  <si>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</si>
  <si>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</si>
  <si>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</si>
  <si>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</si>
  <si>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</si>
  <si>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</si>
  <si>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</si>
  <si>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</si>
  <si>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</si>
  <si>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</si>
  <si>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</si>
  <si>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</si>
  <si>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</si>
  <si>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</si>
  <si>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</si>
  <si>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</si>
  <si>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</si>
  <si>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</si>
  <si>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</si>
  <si>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</si>
  <si>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</si>
  <si>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</si>
  <si>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</si>
  <si>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</si>
  <si>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</si>
  <si>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</si>
  <si>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</si>
  <si>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</si>
  <si>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</si>
  <si>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</si>
  <si>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</si>
  <si>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</si>
  <si>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</si>
  <si>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</si>
  <si>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</si>
  <si>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</si>
  <si>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</si>
  <si>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</si>
  <si>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</si>
  <si>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</si>
  <si>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</si>
  <si>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</si>
  <si>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</si>
  <si>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</si>
  <si>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</si>
  <si>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</si>
  <si>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</si>
  <si>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</si>
  <si>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</si>
  <si>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</si>
  <si>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</si>
  <si>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</si>
  <si>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</si>
  <si>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</si>
  <si>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</si>
  <si>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</si>
  <si>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</si>
  <si>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</si>
  <si>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</si>
  <si>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</si>
  <si>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</si>
  <si>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</si>
  <si>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</si>
  <si>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</si>
  <si>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</si>
  <si>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</si>
  <si>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</si>
  <si>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</si>
  <si>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</si>
  <si>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</si>
  <si>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</si>
  <si>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</si>
  <si>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</si>
  <si>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</si>
  <si>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</si>
  <si>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</si>
  <si>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</si>
  <si>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</si>
  <si>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</si>
  <si>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</si>
  <si>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</si>
  <si>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</si>
  <si>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</si>
  <si>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</si>
  <si>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</si>
  <si>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</si>
  <si>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</si>
  <si>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</si>
  <si>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</si>
  <si>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</si>
  <si>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</si>
  <si>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</si>
  <si>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</si>
  <si>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</si>
  <si>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</si>
  <si>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</si>
  <si>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</si>
  <si>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</si>
  <si>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</si>
  <si>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</si>
  <si>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</si>
  <si>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</si>
  <si>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</si>
  <si>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</si>
  <si>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</si>
  <si>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</si>
  <si>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</si>
  <si>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</si>
  <si>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</si>
  <si>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</si>
  <si>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</si>
  <si>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</si>
  <si>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</si>
  <si>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</si>
  <si>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</si>
  <si>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</si>
  <si>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</si>
  <si>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</si>
  <si>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</si>
  <si>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</si>
  <si>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</si>
  <si>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</si>
  <si>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</si>
  <si>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</si>
  <si>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</si>
  <si>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</si>
  <si>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</si>
  <si>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</si>
  <si>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</si>
  <si>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</si>
  <si>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</si>
  <si>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</si>
  <si>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</si>
  <si>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</si>
  <si>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</si>
  <si>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</si>
  <si>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</si>
  <si>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</si>
  <si>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</si>
  <si>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</si>
  <si>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</si>
  <si>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</si>
  <si>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</si>
  <si>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</si>
  <si>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</si>
  <si>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</si>
  <si>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</si>
  <si>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</si>
  <si>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</si>
  <si>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</si>
  <si>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</si>
  <si>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</si>
  <si>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</si>
  <si>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</si>
  <si>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</si>
  <si>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</si>
  <si>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</si>
  <si>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</si>
  <si>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</si>
  <si>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</si>
  <si>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</si>
  <si>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</si>
  <si>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</si>
  <si>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</si>
  <si>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</si>
  <si>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</si>
  <si>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</si>
  <si>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</si>
  <si>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</si>
  <si>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</si>
  <si>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</si>
  <si>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</si>
  <si>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</si>
  <si>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</si>
  <si>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</si>
  <si>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</si>
  <si>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</si>
  <si>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</si>
  <si>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</si>
  <si>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</si>
  <si>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</si>
  <si>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</si>
  <si>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</si>
  <si>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</si>
  <si>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</si>
  <si>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</si>
  <si>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</si>
  <si>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</si>
  <si>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</si>
  <si>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</si>
  <si>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</si>
  <si>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</si>
  <si>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</si>
  <si>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</si>
  <si>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</si>
  <si>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</si>
  <si>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</si>
  <si>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</si>
  <si>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</si>
  <si>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</si>
  <si>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</si>
  <si>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</si>
  <si>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</si>
  <si>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</si>
  <si>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</si>
  <si>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</si>
  <si>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</si>
  <si>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</si>
  <si>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</si>
  <si>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</si>
  <si>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</si>
  <si>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</si>
  <si>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</si>
  <si>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</si>
  <si>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</si>
  <si>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</si>
  <si>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</si>
  <si>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</si>
  <si>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</si>
  <si>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</si>
  <si>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</si>
  <si>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</si>
  <si>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</si>
  <si>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</si>
  <si>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</si>
  <si>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</si>
  <si>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</si>
  <si>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</si>
  <si>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</si>
  <si>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</si>
  <si>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</si>
  <si>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</si>
  <si>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</si>
  <si>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</si>
  <si>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</si>
  <si>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</si>
  <si>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</si>
  <si>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</si>
  <si>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</si>
  <si>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</si>
  <si>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</si>
  <si>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</si>
  <si>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</si>
  <si>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</si>
  <si>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</si>
  <si>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</si>
  <si>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</si>
  <si>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</si>
  <si>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</si>
  <si>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</si>
  <si>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</si>
  <si>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</si>
  <si>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</si>
  <si>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</si>
  <si>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</si>
  <si>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</si>
  <si>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</si>
  <si>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</si>
  <si>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</si>
  <si>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</si>
  <si>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</si>
  <si>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</si>
  <si>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</si>
  <si>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</si>
  <si>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</si>
  <si>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</si>
  <si>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</si>
  <si>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</si>
  <si>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</si>
  <si>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</si>
  <si>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</si>
  <si>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</si>
  <si>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</si>
  <si>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</si>
  <si>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</si>
  <si>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</si>
  <si>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</si>
  <si>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</si>
  <si>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</si>
  <si>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</si>
  <si>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</si>
  <si>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</si>
  <si>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</si>
  <si>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</si>
  <si>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</si>
  <si>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</si>
  <si>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</si>
  <si>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</si>
  <si>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</si>
  <si>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</si>
  <si>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</si>
  <si>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</si>
  <si>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</si>
  <si>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</si>
  <si>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</si>
  <si>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</si>
  <si>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</si>
  <si>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</si>
  <si>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</si>
  <si>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</si>
  <si>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</si>
  <si>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</si>
  <si>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</si>
  <si>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</si>
  <si>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</si>
  <si>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</si>
  <si>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</si>
  <si>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</si>
  <si>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</si>
  <si>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</si>
  <si>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</si>
  <si>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</si>
  <si>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</si>
  <si>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</si>
  <si>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</si>
  <si>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</si>
  <si>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</si>
  <si>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</si>
  <si>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</si>
  <si>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</si>
  <si>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</si>
  <si>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</si>
  <si>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</si>
  <si>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</si>
  <si>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</si>
  <si>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</si>
  <si>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</si>
  <si>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</si>
  <si>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</si>
  <si>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</si>
  <si>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</si>
  <si>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</si>
  <si>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</si>
  <si>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</si>
  <si>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</si>
  <si>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</si>
  <si>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</si>
  <si>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</si>
  <si>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</si>
  <si>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</si>
  <si>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</si>
  <si>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</si>
  <si>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</si>
  <si>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</si>
  <si>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</si>
  <si>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</si>
  <si>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</si>
  <si>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</si>
  <si>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</si>
  <si>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</si>
  <si>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</si>
  <si>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</si>
  <si>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</si>
  <si>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</si>
  <si>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</si>
  <si>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</si>
  <si>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</si>
  <si>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</si>
  <si>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</si>
  <si>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</si>
  <si>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</si>
  <si>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</si>
  <si>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</si>
  <si>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</si>
  <si>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</si>
  <si>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</si>
  <si>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</si>
  <si>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</si>
  <si>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</si>
  <si>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</si>
  <si>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</si>
  <si>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</si>
  <si>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</si>
  <si>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</si>
  <si>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</si>
  <si>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</si>
  <si>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</si>
  <si>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</si>
  <si>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</si>
  <si>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</si>
  <si>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</si>
  <si>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</si>
  <si>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</si>
  <si>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</si>
  <si>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</si>
  <si>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</si>
  <si>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</si>
  <si>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</si>
  <si>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</si>
  <si>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</si>
  <si>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</si>
  <si>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</si>
  <si>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</si>
  <si>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</si>
  <si>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</si>
  <si>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</si>
  <si>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</si>
  <si>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</si>
  <si>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</si>
  <si>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</si>
  <si>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</si>
  <si>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</si>
  <si>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</si>
  <si>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</si>
  <si>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</si>
  <si>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</si>
  <si>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</si>
  <si>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</si>
  <si>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</si>
  <si>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</si>
  <si>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</si>
  <si>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</si>
  <si>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</si>
  <si>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</si>
  <si>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</si>
  <si>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</si>
  <si>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</si>
  <si>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</si>
  <si>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</si>
  <si>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</si>
  <si>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</si>
  <si>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</si>
  <si>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</si>
  <si>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</si>
  <si>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</si>
  <si>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</si>
  <si>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</si>
  <si>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</si>
  <si>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</si>
  <si>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</si>
  <si>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</si>
  <si>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</si>
  <si>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</si>
  <si>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</si>
  <si>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</si>
  <si>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</si>
  <si>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</si>
  <si>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</si>
  <si>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</si>
  <si>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</si>
  <si>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</si>
  <si>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</si>
  <si>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</si>
  <si>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</si>
  <si>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</si>
  <si>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</si>
  <si>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</si>
  <si>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</si>
  <si>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</si>
  <si>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</si>
  <si>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</si>
  <si>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</si>
  <si>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</si>
  <si>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</si>
  <si>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</si>
  <si>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</si>
  <si>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</si>
  <si>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</si>
  <si>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</si>
  <si>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</si>
  <si>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</si>
  <si>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</si>
  <si>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</si>
  <si>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</si>
  <si>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</si>
  <si>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</si>
  <si>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</si>
  <si>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</si>
  <si>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</si>
  <si>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</si>
  <si>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</si>
  <si>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</si>
  <si>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</si>
  <si>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</si>
  <si>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</si>
  <si>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</si>
  <si>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</si>
  <si>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</si>
  <si>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</si>
  <si>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</si>
  <si>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</si>
  <si>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</si>
  <si>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</si>
  <si>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</si>
  <si>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</si>
  <si>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</si>
  <si>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</si>
  <si>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</si>
  <si>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</si>
  <si>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</si>
  <si>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</si>
  <si>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</si>
  <si>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</si>
  <si>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</si>
  <si>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</si>
  <si>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</si>
  <si>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</si>
  <si>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</si>
  <si>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</si>
  <si>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</si>
  <si>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</si>
  <si>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</si>
  <si>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</si>
  <si>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</si>
  <si>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</si>
  <si>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</si>
  <si>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</si>
  <si>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</si>
  <si>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</si>
  <si>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</si>
  <si>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</si>
  <si>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</si>
  <si>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</si>
  <si>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</si>
  <si>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</si>
  <si>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</si>
  <si>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</si>
  <si>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</si>
  <si>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</si>
  <si>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</si>
  <si>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</si>
  <si>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</si>
  <si>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</si>
  <si>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</si>
  <si>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</si>
  <si>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</si>
  <si>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</si>
  <si>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</si>
  <si>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</si>
  <si>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</si>
  <si>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</si>
  <si>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</si>
  <si>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</si>
  <si>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</si>
  <si>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</si>
  <si>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</si>
  <si>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</si>
  <si>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</si>
  <si>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</si>
  <si>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</si>
  <si>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</si>
  <si>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</si>
  <si>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</si>
  <si>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</si>
  <si>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</si>
  <si>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</si>
  <si>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</si>
  <si>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</si>
  <si>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</si>
  <si>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</si>
  <si>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</si>
  <si>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</si>
  <si>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</si>
  <si>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</si>
  <si>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</si>
  <si>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</si>
  <si>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</si>
  <si>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</si>
  <si>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</si>
  <si>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</si>
  <si>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</si>
  <si>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</si>
  <si>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</si>
  <si>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</si>
  <si>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</si>
  <si>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</si>
  <si>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</si>
  <si>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</si>
  <si>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</si>
  <si>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</si>
  <si>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</si>
  <si>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</si>
  <si>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</si>
  <si>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</si>
  <si>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</si>
  <si>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</si>
  <si>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</si>
  <si>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</si>
  <si>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</si>
  <si>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</si>
  <si>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</si>
  <si>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</si>
  <si>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</si>
  <si>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</si>
  <si>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</si>
  <si>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</si>
  <si>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</si>
  <si>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</si>
  <si>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</si>
  <si>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</si>
  <si>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</si>
  <si>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</si>
  <si>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</si>
  <si>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</si>
  <si>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</si>
  <si>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</si>
  <si>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</si>
  <si>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</si>
  <si>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</si>
  <si>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</si>
  <si>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</si>
  <si>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</si>
  <si>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</si>
  <si>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</si>
  <si>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</si>
  <si>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</si>
  <si>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</si>
  <si>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</si>
  <si>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</si>
  <si>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</si>
  <si>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</si>
  <si>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</si>
  <si>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</si>
  <si>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</si>
  <si>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</si>
  <si>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</si>
  <si>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</si>
  <si>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</si>
  <si>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</si>
  <si>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</si>
  <si>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</si>
  <si>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</si>
  <si>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</si>
  <si>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</si>
  <si>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</si>
  <si>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</si>
  <si>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</si>
  <si>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</si>
  <si>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</si>
  <si>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</si>
  <si>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</si>
  <si>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</si>
  <si>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</si>
  <si>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</si>
  <si>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</si>
  <si>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</si>
  <si>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</si>
  <si>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</si>
  <si>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</si>
  <si>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</si>
  <si>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</si>
  <si>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</si>
  <si>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</si>
  <si>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</si>
  <si>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</si>
  <si>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</si>
  <si>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</si>
  <si>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</si>
  <si>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</si>
  <si>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</si>
  <si>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</si>
  <si>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</si>
  <si>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</si>
  <si>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</si>
  <si>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</si>
  <si>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</si>
  <si>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</si>
  <si>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</si>
  <si>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</si>
  <si>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</si>
  <si>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</si>
  <si>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</si>
  <si>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</si>
  <si>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</si>
  <si>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</si>
  <si>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</si>
  <si>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</si>
  <si>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</si>
  <si>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</si>
  <si>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</si>
  <si>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</si>
  <si>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</si>
  <si>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</si>
  <si>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</si>
  <si>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</si>
  <si>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</si>
  <si>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</si>
  <si>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</si>
  <si>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</si>
  <si>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</si>
  <si>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</si>
  <si>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</si>
  <si>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</si>
  <si>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</si>
  <si>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</si>
  <si>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</si>
  <si>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</si>
  <si>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</si>
  <si>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</si>
  <si>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</si>
  <si>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</si>
  <si>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</si>
  <si>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</si>
  <si>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</si>
  <si>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</si>
  <si>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</si>
  <si>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</si>
  <si>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</si>
  <si>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</si>
  <si>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</si>
  <si>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</si>
  <si>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</si>
  <si>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</si>
  <si>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</si>
  <si>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</si>
  <si>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</si>
  <si>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</si>
  <si>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</si>
  <si>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</si>
  <si>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</si>
  <si>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</si>
  <si>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</si>
  <si>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</si>
  <si>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</si>
  <si>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</si>
  <si>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</si>
  <si>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</si>
  <si>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</si>
  <si>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</si>
  <si>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</si>
  <si>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</si>
  <si>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</si>
  <si>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</si>
  <si>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</si>
  <si>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</si>
  <si>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</si>
  <si>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</si>
  <si>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</si>
  <si>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</si>
  <si>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</si>
  <si>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</si>
  <si>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</si>
  <si>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</si>
  <si>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</si>
  <si>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</si>
  <si>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</si>
  <si>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</si>
  <si>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</si>
  <si>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</si>
  <si>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</si>
  <si>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</si>
  <si>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</si>
  <si>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</si>
  <si>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</si>
  <si>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</si>
  <si>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</si>
  <si>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</si>
  <si>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</si>
  <si>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</si>
  <si>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</si>
  <si>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</si>
  <si>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</si>
  <si>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</si>
  <si>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</si>
  <si>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</si>
  <si>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</si>
  <si>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</si>
  <si>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</si>
  <si>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</si>
  <si>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</si>
  <si>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</si>
  <si>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</si>
  <si>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</si>
  <si>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</si>
  <si>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</si>
  <si>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</si>
  <si>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</si>
  <si>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</si>
  <si>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</si>
  <si>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</si>
  <si>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</si>
  <si>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</si>
  <si>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</si>
  <si>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</si>
  <si>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</si>
  <si>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</si>
  <si>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</si>
  <si>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</si>
  <si>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</si>
  <si>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</si>
  <si>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</si>
  <si>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</si>
  <si>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</si>
  <si>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</si>
  <si>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</si>
  <si>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</si>
  <si>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</si>
  <si>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</si>
  <si>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</si>
  <si>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</si>
  <si>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</si>
  <si>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</si>
  <si>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</si>
  <si>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</si>
  <si>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</si>
  <si>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</si>
  <si>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</si>
  <si>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</si>
  <si>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</si>
  <si>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</si>
  <si>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</si>
  <si>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</si>
  <si>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</si>
  <si>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</si>
  <si>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</si>
  <si>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</si>
  <si>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</si>
  <si>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</si>
  <si>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</si>
  <si>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</si>
  <si>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</si>
  <si>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</si>
  <si>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</si>
  <si>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</si>
  <si>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</si>
  <si>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</si>
  <si>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</si>
  <si>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</si>
  <si>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</si>
  <si>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</si>
  <si>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</si>
  <si>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</si>
  <si>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</si>
  <si>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</si>
  <si>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</si>
  <si>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</si>
  <si>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</si>
  <si>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</si>
  <si>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</si>
  <si>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</si>
  <si>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</si>
  <si>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</si>
  <si>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</si>
  <si>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</si>
  <si>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</si>
  <si>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</si>
  <si>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</si>
  <si>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</si>
  <si>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</si>
  <si>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</si>
  <si>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</si>
  <si>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</si>
  <si>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</si>
  <si>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</si>
  <si>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</si>
  <si>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</si>
  <si>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</si>
  <si>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</si>
  <si>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</si>
  <si>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</si>
  <si>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</si>
  <si>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</si>
  <si>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</si>
  <si>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</si>
  <si>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</si>
  <si>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</si>
  <si>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</si>
  <si>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</si>
  <si>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</si>
  <si>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</si>
  <si>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</si>
  <si>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</si>
  <si>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</si>
  <si>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</si>
  <si>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</si>
  <si>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</si>
  <si>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</si>
  <si>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</si>
  <si>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</si>
  <si>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</si>
  <si>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</si>
  <si>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</si>
  <si>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</si>
  <si>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</si>
  <si>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</si>
  <si>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</si>
  <si>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</si>
  <si>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</si>
  <si>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</si>
  <si>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</si>
  <si>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</si>
  <si>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</si>
  <si>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</si>
  <si>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</si>
  <si>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</si>
  <si>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</si>
  <si>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</si>
  <si>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</si>
  <si>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</si>
  <si>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</si>
  <si>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</si>
  <si>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</si>
  <si>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</si>
  <si>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</si>
  <si>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</si>
  <si>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</si>
  <si>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</si>
  <si>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</si>
  <si>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</si>
  <si>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</si>
  <si>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</si>
  <si>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</si>
  <si>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</si>
  <si>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</si>
  <si>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</si>
  <si>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</si>
  <si>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</si>
  <si>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</si>
  <si>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</si>
  <si>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</si>
  <si>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</si>
  <si>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</si>
  <si>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</si>
  <si>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</si>
  <si>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</si>
  <si>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</si>
  <si>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</si>
  <si>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</si>
  <si>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</si>
  <si>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</si>
  <si>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</si>
  <si>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</si>
  <si>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</si>
  <si>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</si>
  <si>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</si>
  <si>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</si>
  <si>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</si>
  <si>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</si>
  <si>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</si>
  <si>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</si>
  <si>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</si>
  <si>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</si>
  <si>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</si>
  <si>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</si>
  <si>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</si>
  <si>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</si>
  <si>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</si>
  <si>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</si>
  <si>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</si>
  <si>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</si>
  <si>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</si>
  <si>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</si>
  <si>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</si>
  <si>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</si>
  <si>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</si>
  <si>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</si>
  <si>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</si>
  <si>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</si>
  <si>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</si>
  <si>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</si>
  <si>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</si>
  <si>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</si>
  <si>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</si>
  <si>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</si>
  <si>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</si>
  <si>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</si>
  <si>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</si>
  <si>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</si>
  <si>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</si>
  <si>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</si>
  <si>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</si>
  <si>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</si>
  <si>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</si>
  <si>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</si>
  <si>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</si>
  <si>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</si>
  <si>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</si>
  <si>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</si>
  <si>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</si>
  <si>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</si>
  <si>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</si>
  <si>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</si>
  <si>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</si>
  <si>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</si>
  <si>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</si>
  <si>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</si>
  <si>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</si>
  <si>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</si>
  <si>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</si>
  <si>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</si>
  <si>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</si>
  <si>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</si>
  <si>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</si>
  <si>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</si>
  <si>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</si>
  <si>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</si>
  <si>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</si>
  <si>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</si>
  <si>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</si>
  <si>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</si>
  <si>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</si>
  <si>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</si>
  <si>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</si>
  <si>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</si>
  <si>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</si>
  <si>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</si>
  <si>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</si>
  <si>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</si>
  <si>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</si>
  <si>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</si>
  <si>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</si>
  <si>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</si>
  <si>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</si>
  <si>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</si>
  <si>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</si>
  <si>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</si>
  <si>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</si>
  <si>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</si>
  <si>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</si>
  <si>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</si>
  <si>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</si>
  <si>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</si>
  <si>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</si>
  <si>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</si>
  <si>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</si>
  <si>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</si>
  <si>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</si>
  <si>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</si>
  <si>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</si>
  <si>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</si>
  <si>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</si>
  <si>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</si>
  <si>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</si>
  <si>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</si>
  <si>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</si>
  <si>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</si>
  <si>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</si>
  <si>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</si>
  <si>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</si>
  <si>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</si>
  <si>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</si>
  <si>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</si>
  <si>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</si>
  <si>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</si>
  <si>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</si>
  <si>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</si>
  <si>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</si>
  <si>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</si>
  <si>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</si>
  <si>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</si>
  <si>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</si>
  <si>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</si>
  <si>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</si>
  <si>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</si>
  <si>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</si>
  <si>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</si>
  <si>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</si>
  <si>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</si>
  <si>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</si>
  <si>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</si>
  <si>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</si>
  <si>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</si>
  <si>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</si>
  <si>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</si>
  <si>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</si>
  <si>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</si>
  <si>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</si>
  <si>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</si>
  <si>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</si>
  <si>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</si>
  <si>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</si>
  <si>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</si>
  <si>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</si>
  <si>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</si>
  <si>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</si>
  <si>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</si>
  <si>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</si>
  <si>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</si>
  <si>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</si>
  <si>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</si>
  <si>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</si>
  <si>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</si>
  <si>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</si>
  <si>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</si>
  <si>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</si>
  <si>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</si>
  <si>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</si>
  <si>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</si>
  <si>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</si>
  <si>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</si>
  <si>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</si>
  <si>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</si>
  <si>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</si>
  <si>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</si>
  <si>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</si>
  <si>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</si>
  <si>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</si>
  <si>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</si>
  <si>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</si>
  <si>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</si>
  <si>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</si>
  <si>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</si>
  <si>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</si>
  <si>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</si>
  <si>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</si>
  <si>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</si>
  <si>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</si>
  <si>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</si>
  <si>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</si>
  <si>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</si>
  <si>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</si>
  <si>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</si>
  <si>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</si>
  <si>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</si>
  <si>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</si>
  <si>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</si>
  <si>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</si>
  <si>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</si>
  <si>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</si>
  <si>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</si>
  <si>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</si>
  <si>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</si>
  <si>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</si>
  <si>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</si>
  <si>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</si>
  <si>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</si>
  <si>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</si>
  <si>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</si>
  <si>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</si>
  <si>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</si>
  <si>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</si>
  <si>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</si>
  <si>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</si>
  <si>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</si>
  <si>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</si>
  <si>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</si>
  <si>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</si>
  <si>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</si>
  <si>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</si>
  <si>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</si>
  <si>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</si>
  <si>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</si>
  <si>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</si>
  <si>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</si>
  <si>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</si>
  <si>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</si>
  <si>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</si>
  <si>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</si>
  <si>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</si>
  <si>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</si>
  <si>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</si>
  <si>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</si>
  <si>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</si>
  <si>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</si>
  <si>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</si>
  <si>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</si>
  <si>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</si>
  <si>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</si>
  <si>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</si>
  <si>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</si>
  <si>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</si>
  <si>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</si>
  <si>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</si>
  <si>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</si>
  <si>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</si>
  <si>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</si>
  <si>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</si>
  <si>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</si>
  <si>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</si>
  <si>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</si>
  <si>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</si>
  <si>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</si>
  <si>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</si>
  <si>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</si>
  <si>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</si>
  <si>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</si>
  <si>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</si>
  <si>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</si>
  <si>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</si>
  <si>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</si>
  <si>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</si>
  <si>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</si>
  <si>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</si>
  <si>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</si>
  <si>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</si>
  <si>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</si>
  <si>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</si>
  <si>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</si>
  <si>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</si>
  <si>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</si>
  <si>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</si>
  <si>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</si>
  <si>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</si>
  <si>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</si>
  <si>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</si>
  <si>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</si>
  <si>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</si>
  <si>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</si>
  <si>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</si>
  <si>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</si>
  <si>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</si>
  <si>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</si>
  <si>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</si>
  <si>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</si>
  <si>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</si>
  <si>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</si>
  <si>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</si>
  <si>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</si>
  <si>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</si>
  <si>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</si>
  <si>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</si>
  <si>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</si>
  <si>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</si>
  <si>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</si>
  <si>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</si>
  <si>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</si>
  <si>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</si>
  <si>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</si>
  <si>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</si>
  <si>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</si>
  <si>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</si>
  <si>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</si>
  <si>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</si>
  <si>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</si>
  <si>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</si>
  <si>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</si>
  <si>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</si>
  <si>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</si>
  <si>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</si>
  <si>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</si>
  <si>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</si>
  <si>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</si>
  <si>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</si>
  <si>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</si>
  <si>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</si>
  <si>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</si>
  <si>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</si>
  <si>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</si>
  <si>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</si>
  <si>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</si>
  <si>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</si>
  <si>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</si>
  <si>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</si>
  <si>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</si>
  <si>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</si>
  <si>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</si>
  <si>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</si>
  <si>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</si>
  <si>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</si>
  <si>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</si>
  <si>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</si>
  <si>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</si>
  <si>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</si>
  <si>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</si>
  <si>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</si>
  <si>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</si>
  <si>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</si>
  <si>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</si>
  <si>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</si>
  <si>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</si>
  <si>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</si>
  <si>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</si>
  <si>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</si>
  <si>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</si>
  <si>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</si>
  <si>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</si>
  <si>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</si>
  <si>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</si>
  <si>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</si>
  <si>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</si>
  <si>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</si>
  <si>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</si>
  <si>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</si>
  <si>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</si>
  <si>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</si>
  <si>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</si>
  <si>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</si>
  <si>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</si>
  <si>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</si>
  <si>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</si>
  <si>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</si>
  <si>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</si>
  <si>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</si>
  <si>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</si>
  <si>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</si>
  <si>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</si>
  <si>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</si>
  <si>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</si>
  <si>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</si>
  <si>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</si>
  <si>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</si>
  <si>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</si>
  <si>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</si>
  <si>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</si>
  <si>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</si>
  <si>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</si>
  <si>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</si>
  <si>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</si>
  <si>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</si>
  <si>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</si>
  <si>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</si>
  <si>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</si>
  <si>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</si>
  <si>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</si>
  <si>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</si>
  <si>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</si>
  <si>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</si>
  <si>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</si>
  <si>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</si>
  <si>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</si>
  <si>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</si>
  <si>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</si>
  <si>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</si>
  <si>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</si>
  <si>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</si>
  <si>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</si>
  <si>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</si>
  <si>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</si>
  <si>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</si>
  <si>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</si>
  <si>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</si>
  <si>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</si>
  <si>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</si>
  <si>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</si>
  <si>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</si>
  <si>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</si>
  <si>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</si>
  <si>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</si>
  <si>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</si>
  <si>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</si>
  <si>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</si>
  <si>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</si>
  <si>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</si>
  <si>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</si>
  <si>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</si>
  <si>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</si>
  <si>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</si>
  <si>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</si>
  <si>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</si>
  <si>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</si>
  <si>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</si>
  <si>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</si>
  <si>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</si>
  <si>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</si>
  <si>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</si>
  <si>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</si>
  <si>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</si>
  <si>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</si>
  <si>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</si>
  <si>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</si>
  <si>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</si>
  <si>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</si>
  <si>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</si>
  <si>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</si>
  <si>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</si>
  <si>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</si>
  <si>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</si>
  <si>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</si>
  <si>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</si>
  <si>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</si>
  <si>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</si>
  <si>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</si>
  <si>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</si>
  <si>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</si>
  <si>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</si>
  <si>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</si>
  <si>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</si>
  <si>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</si>
  <si>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</si>
  <si>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</si>
  <si>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</si>
  <si>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</si>
  <si>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</si>
  <si>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</si>
  <si>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</si>
  <si>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</si>
  <si>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</si>
  <si>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</si>
  <si>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</si>
  <si>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</si>
  <si>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</si>
  <si>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</si>
  <si>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</si>
  <si>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</si>
  <si>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</si>
  <si>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</si>
  <si>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</si>
  <si>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</si>
  <si>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</si>
  <si>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</si>
  <si>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</si>
  <si>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</si>
  <si>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</si>
  <si>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</si>
  <si>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</si>
  <si>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</si>
  <si>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</si>
  <si>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</si>
  <si>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</si>
  <si>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</si>
  <si>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</si>
  <si>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</si>
  <si>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</si>
  <si>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</si>
  <si>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</si>
  <si>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</si>
  <si>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</si>
  <si>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</si>
  <si>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</si>
  <si>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</si>
  <si>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</si>
  <si>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</si>
  <si>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</si>
  <si>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</si>
  <si>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</si>
  <si>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</si>
  <si>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</si>
  <si>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</si>
  <si>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</si>
  <si>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</si>
  <si>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</si>
  <si>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</si>
  <si>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</si>
  <si>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</si>
  <si>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</si>
  <si>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</si>
  <si>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</si>
  <si>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</si>
  <si>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</si>
  <si>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</si>
  <si>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</si>
  <si>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</si>
  <si>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</si>
  <si>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</si>
  <si>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</si>
  <si>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</si>
  <si>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</si>
  <si>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</si>
  <si>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</si>
  <si>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</si>
  <si>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</si>
  <si>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</si>
  <si>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</si>
  <si>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</si>
  <si>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</si>
  <si>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</si>
  <si>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</si>
  <si>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</si>
  <si>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</si>
  <si>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</si>
  <si>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</si>
  <si>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</si>
  <si>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</si>
  <si>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</si>
  <si>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</si>
  <si>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</si>
  <si>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</si>
  <si>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</si>
  <si>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</si>
  <si>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</si>
  <si>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</si>
  <si>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</si>
  <si>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</si>
  <si>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</si>
  <si>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</si>
  <si>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</si>
  <si>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</si>
  <si>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</si>
  <si>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</si>
  <si>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</si>
  <si>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</si>
  <si>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</si>
  <si>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</si>
  <si>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</si>
  <si>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</si>
  <si>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</si>
  <si>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</si>
  <si>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</si>
  <si>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</si>
  <si>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</si>
  <si>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</si>
  <si>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</si>
  <si>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</si>
  <si>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</si>
  <si>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</si>
  <si>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</si>
  <si>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</si>
  <si>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</si>
  <si>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</si>
  <si>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</si>
  <si>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</si>
  <si>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</si>
  <si>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</si>
  <si>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</si>
  <si>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</si>
  <si>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</si>
  <si>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</si>
  <si>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</si>
  <si>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</si>
  <si>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</si>
  <si>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</si>
  <si>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</si>
  <si>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</si>
  <si>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</si>
  <si>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</si>
  <si>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</si>
  <si>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</si>
  <si>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</si>
  <si>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</si>
  <si>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</si>
  <si>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</si>
  <si>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</si>
  <si>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</si>
  <si>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</si>
  <si>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</si>
  <si>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</si>
  <si>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</si>
  <si>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</si>
  <si>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</si>
  <si>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</si>
  <si>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</si>
  <si>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</si>
  <si>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</si>
  <si>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</si>
  <si>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</si>
  <si>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</si>
  <si>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</si>
  <si>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</si>
  <si>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</si>
  <si>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</si>
  <si>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</si>
  <si>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</si>
  <si>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</si>
  <si>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</si>
  <si>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</si>
  <si>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</si>
  <si>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</si>
  <si>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</si>
  <si>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</si>
  <si>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</si>
  <si>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</si>
  <si>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</si>
  <si>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</si>
  <si>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</si>
  <si>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</si>
  <si>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</si>
  <si>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</si>
  <si>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</si>
  <si>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</si>
  <si>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</si>
  <si>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</si>
  <si>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</si>
  <si>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</si>
  <si>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</si>
  <si>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</si>
  <si>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</si>
  <si>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</si>
  <si>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</si>
  <si>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</si>
  <si>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</si>
  <si>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</si>
  <si>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</si>
  <si>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</si>
  <si>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</si>
  <si>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</si>
  <si>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</si>
  <si>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</si>
  <si>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</si>
  <si>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</si>
  <si>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</si>
  <si>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</si>
  <si>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</si>
  <si>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</si>
  <si>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</si>
  <si>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</si>
  <si>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</si>
  <si>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</si>
  <si>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</si>
  <si>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</si>
  <si>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</si>
  <si>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</si>
  <si>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</si>
  <si>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</si>
  <si>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</si>
  <si>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</si>
  <si>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</si>
  <si>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</si>
  <si>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</si>
  <si>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</si>
  <si>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</si>
  <si>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</si>
  <si>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</si>
  <si>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</si>
  <si>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</si>
  <si>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</si>
  <si>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</si>
  <si>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</si>
  <si>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</si>
  <si>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</si>
  <si>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</si>
  <si>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</si>
  <si>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</si>
  <si>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</si>
  <si>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</si>
  <si>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</si>
  <si>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</si>
  <si>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</si>
  <si>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</si>
  <si>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</si>
  <si>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</si>
  <si>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</si>
  <si>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</si>
  <si>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</si>
  <si>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</si>
  <si>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</si>
  <si>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</si>
  <si>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</si>
  <si>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</si>
  <si>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</si>
  <si>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</si>
  <si>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</si>
  <si>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</si>
  <si>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</si>
  <si>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</si>
  <si>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</si>
  <si>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</si>
  <si>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</si>
  <si>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</si>
  <si>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</si>
  <si>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</si>
  <si>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</si>
  <si>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</si>
  <si>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</si>
  <si>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</si>
  <si>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</si>
  <si>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</si>
  <si>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</si>
  <si>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</si>
  <si>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</si>
  <si>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</si>
  <si>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</si>
  <si>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</si>
  <si>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</si>
  <si>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</si>
  <si>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</si>
  <si>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</si>
  <si>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</si>
  <si>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</si>
  <si>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</si>
  <si>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</si>
  <si>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</si>
  <si>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</si>
  <si>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</si>
  <si>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</si>
  <si>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</si>
  <si>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</si>
  <si>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</si>
  <si>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</si>
  <si>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</si>
  <si>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</si>
  <si>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</si>
  <si>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</si>
  <si>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</si>
  <si>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</si>
  <si>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</si>
  <si>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</si>
  <si>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</si>
  <si>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</si>
  <si>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</si>
  <si>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</si>
  <si>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</si>
  <si>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</si>
  <si>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</si>
  <si>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</si>
  <si>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</si>
  <si>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</si>
  <si>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</si>
  <si>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</si>
  <si>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</si>
  <si>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</si>
  <si>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</si>
  <si>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</si>
  <si>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</si>
  <si>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</si>
  <si>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</si>
  <si>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</si>
  <si>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</si>
  <si>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</si>
  <si>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</si>
  <si>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</si>
  <si>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</si>
  <si>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</si>
  <si>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</si>
  <si>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</si>
  <si>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</si>
  <si>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</si>
  <si>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</si>
  <si>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</si>
  <si>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</si>
  <si>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</si>
  <si>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</si>
  <si>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</si>
  <si>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</si>
  <si>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</si>
  <si>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</si>
  <si>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</si>
  <si>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</si>
  <si>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</si>
  <si>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</si>
  <si>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</si>
  <si>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</si>
  <si>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</si>
  <si>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</si>
  <si>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</si>
  <si>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</si>
  <si>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</si>
  <si>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</si>
  <si>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</si>
  <si>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</si>
  <si>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</si>
  <si>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</si>
  <si>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</si>
  <si>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</si>
  <si>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</si>
  <si>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</si>
  <si>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</si>
  <si>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</si>
  <si>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</si>
  <si>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</si>
  <si>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</si>
  <si>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</si>
  <si>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</si>
  <si>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</si>
  <si>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</si>
  <si>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</si>
  <si>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</si>
  <si>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</si>
  <si>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</si>
  <si>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</si>
  <si>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</si>
  <si>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</si>
  <si>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</si>
  <si>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</si>
  <si>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</si>
  <si>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</si>
  <si>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</si>
  <si>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</si>
  <si>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</si>
  <si>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</si>
  <si>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</si>
  <si>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</si>
  <si>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</si>
  <si>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</si>
  <si>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</si>
  <si>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</si>
  <si>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</si>
  <si>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</si>
  <si>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</si>
  <si>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</si>
  <si>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</si>
  <si>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</si>
  <si>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</si>
  <si>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</si>
  <si>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</si>
  <si>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</si>
  <si>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</si>
  <si>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</si>
  <si>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</si>
  <si>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</si>
  <si>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</si>
  <si>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</si>
  <si>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</si>
  <si>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</si>
  <si>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</si>
  <si>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</si>
  <si>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</si>
  <si>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</si>
  <si>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</si>
  <si>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</si>
  <si>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</si>
  <si>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</si>
  <si>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</si>
  <si>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</si>
  <si>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</si>
  <si>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</si>
  <si>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</si>
  <si>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</si>
  <si>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</si>
  <si>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</si>
  <si>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</si>
  <si>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</si>
  <si>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</si>
  <si>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</si>
  <si>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</si>
  <si>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</si>
  <si>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</si>
  <si>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</si>
  <si>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</si>
  <si>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</si>
  <si>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</si>
  <si>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</si>
  <si>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</si>
  <si>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</si>
  <si>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</si>
  <si>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</si>
  <si>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</si>
  <si>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</si>
  <si>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</si>
  <si>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</si>
  <si>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</si>
  <si>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</si>
  <si>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</si>
  <si>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</si>
  <si>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</si>
  <si>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</si>
  <si>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</si>
  <si>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</si>
  <si>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</si>
  <si>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</si>
  <si>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</si>
  <si>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</si>
  <si>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</si>
  <si>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</si>
  <si>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</si>
  <si>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</si>
  <si>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</si>
  <si>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</si>
  <si>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</si>
  <si>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</si>
  <si>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</si>
  <si>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</si>
  <si>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</si>
  <si>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</si>
  <si>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</si>
  <si>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</si>
  <si>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</si>
  <si>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</si>
  <si>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</si>
  <si>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</si>
  <si>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</si>
  <si>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</si>
  <si>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</si>
  <si>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</si>
  <si>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</si>
  <si>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</si>
  <si>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</si>
  <si>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</si>
  <si>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</si>
  <si>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</si>
  <si>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</si>
  <si>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</si>
  <si>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</si>
  <si>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</si>
  <si>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</si>
  <si>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</si>
  <si>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</si>
  <si>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</si>
  <si>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</si>
  <si>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</si>
  <si>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</si>
  <si>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</si>
  <si>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</si>
  <si>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</si>
  <si>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</si>
  <si>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</si>
  <si>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</si>
  <si>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</si>
  <si>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</si>
  <si>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</si>
  <si>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</si>
  <si>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</si>
  <si>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</si>
  <si>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</si>
  <si>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</si>
  <si>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</si>
  <si>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</si>
  <si>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</si>
  <si>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</si>
  <si>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</si>
  <si>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</si>
  <si>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</si>
  <si>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</si>
  <si>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</si>
  <si>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</si>
  <si>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</si>
  <si>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</si>
  <si>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</si>
  <si>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</si>
  <si>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</si>
  <si>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</si>
  <si>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</si>
  <si>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</si>
  <si>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</si>
  <si>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</si>
  <si>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</si>
  <si>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</si>
  <si>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</si>
  <si>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</si>
  <si>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</si>
  <si>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</si>
  <si>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</si>
  <si>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</si>
  <si>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</si>
  <si>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</si>
  <si>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</si>
  <si>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</si>
  <si>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</si>
  <si>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</si>
  <si>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</si>
  <si>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</si>
  <si>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</si>
  <si>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</si>
  <si>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</si>
  <si>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</si>
  <si>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</si>
  <si>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</si>
  <si>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</si>
  <si>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</si>
  <si>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</si>
  <si>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</si>
  <si>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</si>
  <si>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</si>
  <si>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</si>
  <si>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</si>
  <si>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</si>
  <si>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</si>
  <si>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</si>
  <si>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</si>
  <si>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</si>
  <si>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</si>
  <si>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</si>
  <si>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</si>
  <si>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</si>
  <si>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</si>
  <si>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</si>
  <si>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</si>
  <si>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</si>
  <si>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</si>
  <si>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</si>
  <si>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</si>
  <si>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</si>
  <si>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</si>
  <si>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</si>
  <si>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</si>
  <si>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</si>
  <si>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</si>
  <si>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</si>
  <si>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</si>
  <si>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</si>
  <si>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</si>
  <si>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</si>
  <si>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</si>
  <si>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</si>
  <si>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</si>
  <si>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</si>
  <si>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</si>
  <si>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</si>
  <si>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</si>
  <si>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</si>
  <si>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</si>
  <si>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</si>
  <si>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</si>
  <si>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</si>
  <si>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</si>
  <si>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</si>
  <si>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</si>
  <si>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</si>
  <si>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</si>
  <si>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</si>
  <si>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</si>
  <si>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</si>
  <si>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</si>
  <si>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</si>
  <si>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</si>
  <si>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</si>
  <si>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</si>
  <si>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</si>
  <si>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</si>
  <si>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</si>
  <si>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</si>
  <si>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</si>
  <si>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</si>
  <si>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</si>
  <si>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</si>
  <si>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</si>
  <si>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</si>
  <si>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</si>
  <si>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</si>
  <si>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</si>
  <si>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</si>
  <si>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</si>
  <si>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</si>
  <si>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</si>
  <si>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</si>
  <si>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</si>
  <si>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</si>
  <si>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</si>
  <si>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</si>
  <si>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</si>
  <si>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</si>
  <si>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</si>
  <si>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</si>
  <si>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</si>
  <si>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</si>
  <si>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</si>
  <si>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</si>
  <si>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</si>
  <si>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</si>
  <si>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</si>
  <si>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</si>
  <si>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</si>
  <si>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</si>
  <si>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</si>
  <si>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</si>
  <si>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</si>
  <si>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</si>
  <si>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</si>
  <si>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</si>
  <si>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</si>
  <si>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</si>
  <si>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</si>
  <si>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</si>
  <si>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</si>
  <si>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</si>
  <si>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</si>
  <si>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</si>
  <si>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</si>
  <si>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</si>
  <si>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</si>
  <si>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</si>
  <si>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</si>
  <si>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</si>
  <si>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</si>
  <si>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</si>
  <si>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</si>
  <si>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</si>
  <si>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</si>
  <si>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</si>
  <si>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</si>
  <si>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</si>
  <si>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</si>
  <si>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</si>
  <si>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</si>
  <si>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</si>
  <si>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</si>
  <si>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</si>
  <si>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</si>
  <si>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</si>
  <si>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</si>
  <si>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</si>
  <si>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</si>
  <si>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</si>
  <si>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</si>
  <si>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</si>
  <si>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</si>
  <si>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</si>
  <si>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</si>
  <si>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</si>
  <si>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</si>
  <si>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</si>
  <si>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</si>
  <si>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</si>
  <si>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</si>
  <si>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</si>
  <si>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</si>
  <si>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</si>
  <si>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</si>
  <si>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</si>
  <si>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</si>
  <si>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</si>
  <si>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</si>
  <si>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</si>
  <si>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</si>
  <si>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</si>
  <si>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</si>
  <si>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</si>
  <si>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</si>
  <si>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</si>
  <si>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</si>
  <si>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</si>
  <si>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</si>
  <si>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</si>
  <si>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</si>
  <si>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</si>
  <si>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</si>
  <si>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</si>
  <si>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</si>
  <si>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</si>
  <si>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</si>
  <si>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</si>
  <si>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</si>
  <si>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</si>
  <si>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</si>
  <si>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</si>
  <si>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</si>
  <si>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</si>
  <si>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</si>
  <si>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</si>
  <si>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</si>
  <si>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</si>
  <si>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</si>
  <si>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</si>
  <si>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</si>
  <si>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</si>
  <si>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</si>
  <si>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</si>
  <si>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</si>
  <si>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</si>
  <si>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</si>
  <si>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</si>
  <si>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</si>
  <si>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</si>
  <si>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</si>
  <si>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</si>
  <si>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</si>
  <si>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</si>
  <si>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</si>
  <si>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</si>
  <si>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</si>
  <si>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</si>
  <si>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</si>
  <si>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</si>
  <si>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</si>
  <si>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</si>
  <si>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</si>
  <si>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</si>
  <si>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</si>
  <si>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</si>
  <si>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</si>
  <si>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</si>
  <si>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</si>
  <si>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</si>
  <si>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</si>
  <si>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</si>
  <si>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</si>
  <si>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</si>
  <si>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</si>
  <si>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</si>
  <si>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</si>
  <si>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</si>
  <si>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</si>
  <si>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</si>
  <si>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</si>
  <si>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</si>
  <si>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</si>
  <si>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</si>
  <si>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</si>
  <si>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</si>
  <si>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</si>
  <si>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</si>
  <si>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</si>
  <si>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</si>
  <si>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</si>
  <si>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</si>
  <si>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</si>
  <si>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</si>
  <si>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</si>
  <si>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</si>
  <si>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</si>
  <si>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</si>
  <si>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</si>
  <si>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</si>
  <si>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</si>
  <si>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</si>
  <si>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</si>
  <si>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</si>
  <si>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</si>
  <si>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</si>
  <si>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</si>
  <si>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</si>
  <si>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</si>
  <si>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</si>
  <si>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</si>
  <si>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</si>
  <si>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</si>
  <si>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</si>
  <si>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</si>
  <si>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</si>
  <si>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</si>
  <si>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</si>
  <si>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</si>
  <si>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</si>
  <si>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</si>
  <si>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</si>
  <si>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</si>
  <si>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</si>
  <si>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</si>
  <si>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</si>
  <si>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</si>
  <si>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</si>
  <si>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</si>
  <si>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</si>
  <si>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</si>
  <si>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</si>
  <si>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</si>
  <si>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</si>
  <si>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</si>
  <si>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</si>
  <si>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</si>
  <si>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</si>
  <si>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</si>
  <si>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</si>
  <si>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</si>
  <si>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</si>
  <si>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</si>
  <si>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</si>
  <si>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</si>
  <si>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</si>
  <si>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</si>
  <si>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</si>
  <si>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</si>
  <si>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</si>
  <si>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</si>
  <si>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</si>
  <si>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</si>
  <si>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</si>
  <si>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</si>
  <si>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</si>
  <si>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</si>
  <si>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</si>
  <si>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</si>
  <si>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</si>
  <si>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</si>
  <si>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</si>
  <si>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</si>
  <si>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</si>
  <si>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</si>
  <si>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</si>
  <si>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</si>
  <si>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</si>
  <si>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</si>
  <si>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</si>
  <si>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</si>
  <si>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</si>
  <si>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</si>
  <si>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</si>
  <si>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</si>
  <si>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</si>
  <si>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</si>
  <si>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</si>
  <si>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</si>
  <si>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</si>
  <si>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</si>
  <si>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</si>
  <si>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</si>
  <si>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</si>
  <si>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</si>
  <si>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</si>
  <si>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</si>
  <si>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</si>
  <si>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</si>
  <si>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</si>
  <si>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</si>
  <si>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</si>
  <si>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</si>
  <si>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</si>
  <si>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</si>
  <si>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</si>
  <si>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</si>
  <si>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</si>
  <si>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</si>
  <si>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</si>
  <si>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</si>
  <si>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</si>
  <si>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</si>
  <si>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</si>
  <si>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</si>
  <si>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</si>
  <si>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</si>
  <si>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</si>
  <si>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</si>
  <si>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</si>
  <si>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</si>
  <si>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</si>
  <si>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</si>
  <si>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</si>
  <si>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</si>
  <si>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</si>
  <si>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</si>
  <si>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</si>
  <si>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</si>
  <si>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</si>
  <si>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</si>
  <si>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</si>
  <si>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</si>
  <si>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</si>
  <si>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</si>
  <si>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</si>
  <si>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</si>
  <si>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</si>
  <si>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</si>
  <si>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</si>
  <si>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</si>
  <si>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</si>
  <si>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</si>
  <si>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</si>
  <si>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</si>
  <si>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</si>
  <si>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</si>
  <si>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</si>
  <si>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</si>
  <si>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</si>
  <si>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</si>
  <si>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</si>
  <si>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</si>
  <si>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</si>
  <si>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</si>
  <si>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</si>
  <si>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</si>
  <si>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</si>
  <si>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</si>
  <si>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</si>
  <si>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</si>
  <si>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</si>
  <si>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</si>
  <si>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</si>
  <si>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</si>
  <si>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</si>
  <si>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</si>
  <si>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</si>
  <si>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</si>
  <si>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</si>
  <si>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</si>
  <si>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</si>
  <si>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</si>
  <si>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</si>
  <si>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</si>
  <si>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</si>
  <si>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</si>
  <si>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</si>
  <si>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</si>
  <si>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</si>
  <si>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</si>
  <si>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</si>
  <si>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</si>
  <si>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</si>
  <si>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</si>
  <si>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</si>
  <si>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</si>
  <si>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</si>
  <si>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</si>
  <si>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</si>
  <si>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</si>
  <si>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</si>
  <si>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</si>
  <si>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</si>
  <si>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</si>
  <si>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</si>
  <si>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</si>
  <si>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</si>
  <si>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</si>
  <si>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</si>
  <si>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</si>
  <si>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</si>
  <si>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</si>
  <si>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</si>
  <si>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</si>
  <si>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</si>
  <si>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</si>
  <si>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</si>
  <si>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</si>
  <si>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</si>
  <si>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</si>
  <si>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</si>
  <si>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</si>
  <si>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</si>
  <si>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</si>
  <si>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</si>
  <si>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</si>
  <si>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</si>
  <si>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</si>
  <si>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</si>
  <si>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</si>
  <si>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</si>
  <si>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</si>
  <si>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</si>
  <si>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</si>
  <si>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</si>
  <si>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</si>
  <si>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</si>
  <si>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</si>
  <si>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</si>
  <si>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</si>
  <si>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</si>
  <si>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</si>
  <si>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</si>
  <si>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</si>
  <si>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</si>
  <si>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</si>
  <si>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</si>
  <si>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</si>
  <si>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</si>
  <si>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</si>
  <si>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</si>
  <si>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</si>
  <si>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</si>
  <si>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</si>
  <si>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</si>
  <si>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</si>
  <si>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</si>
  <si>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</si>
  <si>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</si>
  <si>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</si>
  <si>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</si>
  <si>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</si>
  <si>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</si>
  <si>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</si>
  <si>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</si>
  <si>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</si>
  <si>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</si>
  <si>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</si>
  <si>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</si>
  <si>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</si>
  <si>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</si>
  <si>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</si>
  <si>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</si>
  <si>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</si>
  <si>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</si>
  <si>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</si>
  <si>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</si>
  <si>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</si>
  <si>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</si>
  <si>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</si>
  <si>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</si>
  <si>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</si>
  <si>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</si>
  <si>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</si>
  <si>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</si>
  <si>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</si>
  <si>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</si>
  <si>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</si>
  <si>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</si>
  <si>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</si>
  <si>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</si>
  <si>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</si>
  <si>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</si>
  <si>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</si>
  <si>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</si>
  <si>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</si>
  <si>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</si>
  <si>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</si>
  <si>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</si>
  <si>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</si>
  <si>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</si>
  <si>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</si>
  <si>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</si>
  <si>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</si>
  <si>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</si>
  <si>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</si>
  <si>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</si>
  <si>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</si>
  <si>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</si>
  <si>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</si>
  <si>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</si>
  <si>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</si>
  <si>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</si>
  <si>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</si>
  <si>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</si>
  <si>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</si>
  <si>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</si>
  <si>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</si>
  <si>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</si>
  <si>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</si>
  <si>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</si>
  <si>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</si>
  <si>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</si>
  <si>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</si>
  <si>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</si>
  <si>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</si>
  <si>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</si>
  <si>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</si>
  <si>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</si>
  <si>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</si>
  <si>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</si>
  <si>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</si>
  <si>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</si>
  <si>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</si>
  <si>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</si>
  <si>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</si>
  <si>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</si>
  <si>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</si>
  <si>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</si>
  <si>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</si>
  <si>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</si>
  <si>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</si>
  <si>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</si>
  <si>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</si>
  <si>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</si>
  <si>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</si>
  <si>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</si>
  <si>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</si>
  <si>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</si>
  <si>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</si>
  <si>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</si>
  <si>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</si>
  <si>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</si>
  <si>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</si>
  <si>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</si>
  <si>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</si>
  <si>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</si>
  <si>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</si>
  <si>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</si>
  <si>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</si>
  <si>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</si>
  <si>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</si>
  <si>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</si>
  <si>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</si>
  <si>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</si>
  <si>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</si>
  <si>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</si>
  <si>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</si>
  <si>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</si>
  <si>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</si>
  <si>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</si>
  <si>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</si>
  <si>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</si>
  <si>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</si>
  <si>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</si>
  <si>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</si>
  <si>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</si>
  <si>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</si>
  <si>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</si>
  <si>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</si>
  <si>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</si>
  <si>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</si>
  <si>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</si>
  <si>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</si>
  <si>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</si>
  <si>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</si>
  <si>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</si>
  <si>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</si>
  <si>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</si>
  <si>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</si>
  <si>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</si>
  <si>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</si>
  <si>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</si>
  <si>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</si>
  <si>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</si>
  <si>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</si>
  <si>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</si>
  <si>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</si>
  <si>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</si>
  <si>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</si>
  <si>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</si>
  <si>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</si>
  <si>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</si>
  <si>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</si>
  <si>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</si>
  <si>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</si>
  <si>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</si>
  <si>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</si>
  <si>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</si>
  <si>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</si>
  <si>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</si>
  <si>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</si>
  <si>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</si>
  <si>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</si>
  <si>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</si>
  <si>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</si>
  <si>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</si>
  <si>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</si>
  <si>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</si>
  <si>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</si>
  <si>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</si>
  <si>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</si>
  <si>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</si>
  <si>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</si>
  <si>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</si>
  <si>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</si>
  <si>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</si>
  <si>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</si>
  <si>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</si>
  <si>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</si>
  <si>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</si>
  <si>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</si>
  <si>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</si>
  <si>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</si>
  <si>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</si>
  <si>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</si>
  <si>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</si>
  <si>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</si>
  <si>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</si>
  <si>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</si>
  <si>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</si>
  <si>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</si>
  <si>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</si>
  <si>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</si>
  <si>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</si>
  <si>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</si>
  <si>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</si>
  <si>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</si>
  <si>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</si>
  <si>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</si>
  <si>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</si>
  <si>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</si>
  <si>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</si>
  <si>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</si>
  <si>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</si>
  <si>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</si>
  <si>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</si>
  <si>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</si>
  <si>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</si>
  <si>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</si>
  <si>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</si>
  <si>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</si>
  <si>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</si>
  <si>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</si>
  <si>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</si>
  <si>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</si>
  <si>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</si>
  <si>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</si>
  <si>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</si>
  <si>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</si>
  <si>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</si>
  <si>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</si>
  <si>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</si>
  <si>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</si>
  <si>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</si>
  <si>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</si>
  <si>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</si>
  <si>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</si>
  <si>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</si>
  <si>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</si>
  <si>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</si>
  <si>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</si>
  <si>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</si>
  <si>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</si>
  <si>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</si>
  <si>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</si>
  <si>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</si>
  <si>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</si>
  <si>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</si>
  <si>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</si>
  <si>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</si>
  <si>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</si>
  <si>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</si>
  <si>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</si>
  <si>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</si>
  <si>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</si>
  <si>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</si>
  <si>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</si>
  <si>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</si>
  <si>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</si>
  <si>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</si>
  <si>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</si>
  <si>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</si>
  <si>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</si>
  <si>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</si>
  <si>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</si>
  <si>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</si>
  <si>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</si>
  <si>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</si>
  <si>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</si>
  <si>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</si>
  <si>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</si>
  <si>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</si>
  <si>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</si>
  <si>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</si>
  <si>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</si>
  <si>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</si>
  <si>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</si>
  <si>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</si>
  <si>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</si>
  <si>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</si>
  <si>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</si>
  <si>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</si>
  <si>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</si>
  <si>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</si>
  <si>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</si>
  <si>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</si>
  <si>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</si>
  <si>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</si>
  <si>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</si>
  <si>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</si>
  <si>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</si>
  <si>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</si>
  <si>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</si>
  <si>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</si>
  <si>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</si>
  <si>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</si>
  <si>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</si>
  <si>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</si>
  <si>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</si>
  <si>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</si>
  <si>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</si>
  <si>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</si>
  <si>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</si>
  <si>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</si>
  <si>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</si>
  <si>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</si>
  <si>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</si>
  <si>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</si>
  <si>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</si>
  <si>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</si>
  <si>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</si>
  <si>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</si>
  <si>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</si>
  <si>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</si>
  <si>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</si>
  <si>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</si>
  <si>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</si>
  <si>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</si>
  <si>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</si>
  <si>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</si>
  <si>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</si>
  <si>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</si>
  <si>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</si>
  <si>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</si>
  <si>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</si>
  <si>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</si>
  <si>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</si>
  <si>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</si>
  <si>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</si>
  <si>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</si>
  <si>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</si>
  <si>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</si>
  <si>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</si>
  <si>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</si>
  <si>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</si>
  <si>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</si>
  <si>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</si>
  <si>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</si>
  <si>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</si>
  <si>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</si>
  <si>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</si>
  <si>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</si>
  <si>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</si>
  <si>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</si>
  <si>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</si>
  <si>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</si>
  <si>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</si>
  <si>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</si>
  <si>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</si>
  <si>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</si>
  <si>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</si>
  <si>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</si>
  <si>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</si>
  <si>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</si>
  <si>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</si>
  <si>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</si>
  <si>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</si>
  <si>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</si>
  <si>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</si>
  <si>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</si>
  <si>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</si>
  <si>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</si>
  <si>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</si>
  <si>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</si>
  <si>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</si>
  <si>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</si>
  <si>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</si>
  <si>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</si>
  <si>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</si>
  <si>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</si>
  <si>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</si>
  <si>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</si>
  <si>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</si>
  <si>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</si>
  <si>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</si>
  <si>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</si>
  <si>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</si>
  <si>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</si>
  <si>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</si>
  <si>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</si>
  <si>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</si>
  <si>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</si>
  <si>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</si>
  <si>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</si>
  <si>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</si>
  <si>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</si>
  <si>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</si>
  <si>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</si>
  <si>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</si>
  <si>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</si>
  <si>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</si>
  <si>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</si>
  <si>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</si>
  <si>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</si>
  <si>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</si>
  <si>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</si>
  <si>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</si>
  <si>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</si>
  <si>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</si>
  <si>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</si>
  <si>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</si>
  <si>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</si>
  <si>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</si>
  <si>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</si>
  <si>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</si>
  <si>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</si>
  <si>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</si>
  <si>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</si>
  <si>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</si>
  <si>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</si>
  <si>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</si>
  <si>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</si>
  <si>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</si>
  <si>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</si>
  <si>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</si>
  <si>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</si>
  <si>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</si>
  <si>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</si>
  <si>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</si>
  <si>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</si>
  <si>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</si>
  <si>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</si>
  <si>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</si>
  <si>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</si>
  <si>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</si>
  <si>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</si>
  <si>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</si>
  <si>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</si>
  <si>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</si>
  <si>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</si>
  <si>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</si>
  <si>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</si>
  <si>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</si>
  <si>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</si>
  <si>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</si>
  <si>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</si>
  <si>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</si>
  <si>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</si>
  <si>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</si>
  <si>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</si>
  <si>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</si>
  <si>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</si>
  <si>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</si>
  <si>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</si>
  <si>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</si>
  <si>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</si>
  <si>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</si>
  <si>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</si>
  <si>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</si>
  <si>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</si>
  <si>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</si>
  <si>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</si>
  <si>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</si>
  <si>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</si>
  <si>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</si>
  <si>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</si>
  <si>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</si>
  <si>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</si>
  <si>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</si>
  <si>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</si>
  <si>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</si>
  <si>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</si>
  <si>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</si>
  <si>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</si>
  <si>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</si>
  <si>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</si>
  <si>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</si>
  <si>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</si>
  <si>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</si>
  <si>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</si>
  <si>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</si>
  <si>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</si>
  <si>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</si>
  <si>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</si>
  <si>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</si>
  <si>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</si>
  <si>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</si>
  <si>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</si>
  <si>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</si>
  <si>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</si>
  <si>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</si>
  <si>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</si>
  <si>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</si>
  <si>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</si>
  <si>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</si>
  <si>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</si>
  <si>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</si>
  <si>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</si>
  <si>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</si>
  <si>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</si>
  <si>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</si>
  <si>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</si>
  <si>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</si>
  <si>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</si>
  <si>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</si>
  <si>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</si>
  <si>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</si>
  <si>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</si>
  <si>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</si>
  <si>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</si>
  <si>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</si>
  <si>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</si>
  <si>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</si>
  <si>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</si>
  <si>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</si>
  <si>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</si>
  <si>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</si>
  <si>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</si>
  <si>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</si>
  <si>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</si>
  <si>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</si>
  <si>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</si>
  <si>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</si>
  <si>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</si>
  <si>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</si>
  <si>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</si>
  <si>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</si>
  <si>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</si>
  <si>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</si>
  <si>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</si>
  <si>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</si>
  <si>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</si>
  <si>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</si>
  <si>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</si>
  <si>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</si>
  <si>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</si>
  <si>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</si>
  <si>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</si>
  <si>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</si>
  <si>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</si>
  <si>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</si>
  <si>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</si>
  <si>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</si>
  <si>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</si>
  <si>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</si>
  <si>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</si>
  <si>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</si>
  <si>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</si>
  <si>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</si>
  <si>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</si>
  <si>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</si>
  <si>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</si>
  <si>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</si>
  <si>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</si>
  <si>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</si>
  <si>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</si>
  <si>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</si>
  <si>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</si>
  <si>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</si>
  <si>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</si>
  <si>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</si>
  <si>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</si>
  <si>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</si>
  <si>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</si>
  <si>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</si>
  <si>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</si>
  <si>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</si>
  <si>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</si>
  <si>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</si>
  <si>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</si>
  <si>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</si>
  <si>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</si>
  <si>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</si>
  <si>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</si>
  <si>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</si>
  <si>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</si>
  <si>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</si>
  <si>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</si>
  <si>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</si>
  <si>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</si>
  <si>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</si>
  <si>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</si>
  <si>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</si>
  <si>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</si>
  <si>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</si>
  <si>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</si>
  <si>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</si>
  <si>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</si>
  <si>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</si>
  <si>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</si>
  <si>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</si>
  <si>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</si>
  <si>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</si>
  <si>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</si>
  <si>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</si>
  <si>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</si>
  <si>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</si>
  <si>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</si>
  <si>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</si>
  <si>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</si>
  <si>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</si>
  <si>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</si>
  <si>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</si>
  <si>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</si>
  <si>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</si>
  <si>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</si>
  <si>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</si>
  <si>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</si>
  <si>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</si>
  <si>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</si>
  <si>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</si>
  <si>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</si>
  <si>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</si>
  <si>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</si>
  <si>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</si>
  <si>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</si>
  <si>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</si>
  <si>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</si>
  <si>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</si>
  <si>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</si>
  <si>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</si>
  <si>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</si>
  <si>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</si>
  <si>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</si>
  <si>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</si>
  <si>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</si>
  <si>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</si>
  <si>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</si>
  <si>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</si>
  <si>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</si>
  <si>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</si>
  <si>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</si>
  <si>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</si>
  <si>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</si>
  <si>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</si>
  <si>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</si>
  <si>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</si>
  <si>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</si>
  <si>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</si>
  <si>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</si>
  <si>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</si>
  <si>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</si>
  <si>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</si>
  <si>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</si>
  <si>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</si>
  <si>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</si>
  <si>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</si>
  <si>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</si>
  <si>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</si>
  <si>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</si>
  <si>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</si>
  <si>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</si>
  <si>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</si>
  <si>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</si>
  <si>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</si>
  <si>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</si>
  <si>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</si>
  <si>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</si>
  <si>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</si>
  <si>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</si>
  <si>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</si>
  <si>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</si>
  <si>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</si>
  <si>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</si>
  <si>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</si>
  <si>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</si>
  <si>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</si>
  <si>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</si>
  <si>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</si>
  <si>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</si>
  <si>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</si>
  <si>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</si>
  <si>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</si>
  <si>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</si>
  <si>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</si>
  <si>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</si>
  <si>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</si>
  <si>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</si>
  <si>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</si>
  <si>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</si>
  <si>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</si>
  <si>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</si>
  <si>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</si>
  <si>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</si>
  <si>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</si>
  <si>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</si>
  <si>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</si>
  <si>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</si>
  <si>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</si>
  <si>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</si>
  <si>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</si>
  <si>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</si>
  <si>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</si>
  <si>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</si>
  <si>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</si>
  <si>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</si>
  <si>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</si>
  <si>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</si>
  <si>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</si>
  <si>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</si>
  <si>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</si>
  <si>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</si>
  <si>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</si>
  <si>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</si>
  <si>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</si>
  <si>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</si>
  <si>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</si>
  <si>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</si>
  <si>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</si>
  <si>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</si>
  <si>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</si>
  <si>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</si>
  <si>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</si>
  <si>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</si>
  <si>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</si>
  <si>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</si>
  <si>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</si>
  <si>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</si>
  <si>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</si>
  <si>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</si>
  <si>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</si>
  <si>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</si>
  <si>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</si>
  <si>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</si>
  <si>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</si>
  <si>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</si>
  <si>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</si>
  <si>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</si>
  <si>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</si>
  <si>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</si>
  <si>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</si>
  <si>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</si>
  <si>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</si>
  <si>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</si>
  <si>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</si>
  <si>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</si>
  <si>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</si>
  <si>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</si>
  <si>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</si>
  <si>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</si>
  <si>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</si>
  <si>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</si>
  <si>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</si>
  <si>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</si>
  <si>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</si>
  <si>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</si>
  <si>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</si>
  <si>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</si>
  <si>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</si>
  <si>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</si>
  <si>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</si>
  <si>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</si>
  <si>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</si>
  <si>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</si>
  <si>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</si>
  <si>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</si>
  <si>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</si>
  <si>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</si>
  <si>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</si>
  <si>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</si>
  <si>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</si>
  <si>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</si>
  <si>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</si>
  <si>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</si>
  <si>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</si>
  <si>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</si>
  <si>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</si>
  <si>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</si>
  <si>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</si>
  <si>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</si>
  <si>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</si>
  <si>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</si>
  <si>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</si>
  <si>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</si>
  <si>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</si>
  <si>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</si>
  <si>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</si>
  <si>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</si>
  <si>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</si>
  <si>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</si>
  <si>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</si>
  <si>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</si>
  <si>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</si>
  <si>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</si>
  <si>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</si>
  <si>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</si>
  <si>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</si>
  <si>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</si>
  <si>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</si>
  <si>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</si>
  <si>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</si>
  <si>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</si>
  <si>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</si>
  <si>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</si>
  <si>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</si>
  <si>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</si>
  <si>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</si>
  <si>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</si>
  <si>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</si>
  <si>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</si>
  <si>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</si>
  <si>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</si>
  <si>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</si>
  <si>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</si>
  <si>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</si>
  <si>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</si>
  <si>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</si>
  <si>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</si>
  <si>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</si>
  <si>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</si>
  <si>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</si>
  <si>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</si>
  <si>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</si>
  <si>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</si>
  <si>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</si>
  <si>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</si>
  <si>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</si>
  <si>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</si>
  <si>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</si>
  <si>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</si>
  <si>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</si>
  <si>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</si>
  <si>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</si>
  <si>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</si>
  <si>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</si>
  <si>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</si>
  <si>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</si>
  <si>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</si>
  <si>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</si>
  <si>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</si>
  <si>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</si>
  <si>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</si>
  <si>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</si>
  <si>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</si>
  <si>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</si>
  <si>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</si>
  <si>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</si>
  <si>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</si>
  <si>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</si>
  <si>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</si>
  <si>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</si>
  <si>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</si>
  <si>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</si>
  <si>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</si>
  <si>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</si>
  <si>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</si>
  <si>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</si>
  <si>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</si>
  <si>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</si>
  <si>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</si>
  <si>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</si>
  <si>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</si>
  <si>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</si>
  <si>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</si>
  <si>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</si>
  <si>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</si>
  <si>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</si>
  <si>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</si>
  <si>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</si>
  <si>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</si>
  <si>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</si>
  <si>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</si>
  <si>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</si>
  <si>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</si>
  <si>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</si>
  <si>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</si>
  <si>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</si>
  <si>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</si>
  <si>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</si>
  <si>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</si>
  <si>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</si>
  <si>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</si>
  <si>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</si>
  <si>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</si>
  <si>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</si>
  <si>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</si>
  <si>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</si>
  <si>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</si>
  <si>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</si>
  <si>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</si>
  <si>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</si>
  <si>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</si>
  <si>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</si>
  <si>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</si>
  <si>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</si>
  <si>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</si>
  <si>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</si>
  <si>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</si>
  <si>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</si>
  <si>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</si>
  <si>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</si>
  <si>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</si>
  <si>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</si>
  <si>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</si>
  <si>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</si>
  <si>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</si>
  <si>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</si>
  <si>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</si>
  <si>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</si>
  <si>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</si>
  <si>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</si>
  <si>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</si>
  <si>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</si>
  <si>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</si>
  <si>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</si>
  <si>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</si>
  <si>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</si>
  <si>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</si>
  <si>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</si>
  <si>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</si>
  <si>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</si>
  <si>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</si>
  <si>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</si>
  <si>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</si>
  <si>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</si>
  <si>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</si>
  <si>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</si>
  <si>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</si>
  <si>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</si>
  <si>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</si>
  <si>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</si>
  <si>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</si>
  <si>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</si>
  <si>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</si>
  <si>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</si>
  <si>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</si>
  <si>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</si>
  <si>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</si>
  <si>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</si>
  <si>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</si>
  <si>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</si>
  <si>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</si>
  <si>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</si>
  <si>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</si>
  <si>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</si>
  <si>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</si>
  <si>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</si>
  <si>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</si>
  <si>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</si>
  <si>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</si>
  <si>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</si>
  <si>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</si>
  <si>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</si>
  <si>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</si>
  <si>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</si>
  <si>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</si>
  <si>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</si>
  <si>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</si>
  <si>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</si>
  <si>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</si>
  <si>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</si>
  <si>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</si>
  <si>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</si>
  <si>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</si>
  <si>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</si>
  <si>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</si>
  <si>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</si>
  <si>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</si>
  <si>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</si>
  <si>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</si>
  <si>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</si>
  <si>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</si>
  <si>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</si>
  <si>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</si>
  <si>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</si>
  <si>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</si>
  <si>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</si>
  <si>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</si>
  <si>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</si>
  <si>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</si>
  <si>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</si>
  <si>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</si>
  <si>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</si>
  <si>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</si>
  <si>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</si>
  <si>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</si>
  <si>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</si>
  <si>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</si>
  <si>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</si>
  <si>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</si>
  <si>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</si>
  <si>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</si>
  <si>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</si>
  <si>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</si>
  <si>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</si>
  <si>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</si>
  <si>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</si>
  <si>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</si>
  <si>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</si>
  <si>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</si>
  <si>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</si>
  <si>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</si>
  <si>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</si>
  <si>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</si>
  <si>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</si>
  <si>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</si>
  <si>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</si>
  <si>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</si>
  <si>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</si>
  <si>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</si>
  <si>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</si>
  <si>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</si>
  <si>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</si>
  <si>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</si>
  <si>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</si>
  <si>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</si>
  <si>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</si>
  <si>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</si>
  <si>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</si>
  <si>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</si>
  <si>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</si>
  <si>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</si>
  <si>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</si>
  <si>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</si>
  <si>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</si>
  <si>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</si>
  <si>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</si>
  <si>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</si>
  <si>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</si>
  <si>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</si>
  <si>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</si>
  <si>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</si>
  <si>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</si>
  <si>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</si>
  <si>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</si>
  <si>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</si>
  <si>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</si>
  <si>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</si>
  <si>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</si>
  <si>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</si>
  <si>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</si>
  <si>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</si>
  <si>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</si>
  <si>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</si>
  <si>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</si>
  <si>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</si>
  <si>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</si>
  <si>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</si>
  <si>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</si>
  <si>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</si>
  <si>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</si>
  <si>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</si>
  <si>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</si>
  <si>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</si>
  <si>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</si>
  <si>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</si>
  <si>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</si>
  <si>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</si>
  <si>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</si>
  <si>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</si>
  <si>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</si>
  <si>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</si>
  <si>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</si>
  <si>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</si>
  <si>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</si>
  <si>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</si>
  <si>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</si>
  <si>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</si>
  <si>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</si>
  <si>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</si>
  <si>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</si>
  <si>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</si>
  <si>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</si>
  <si>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</si>
  <si>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</si>
  <si>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</si>
  <si>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</si>
  <si>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</si>
  <si>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</si>
  <si>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</si>
  <si>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</si>
  <si>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</si>
  <si>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</si>
  <si>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</si>
  <si>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</si>
  <si>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</si>
  <si>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</si>
  <si>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</si>
  <si>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</si>
  <si>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</si>
  <si>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</si>
  <si>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</si>
  <si>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</si>
  <si>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</si>
  <si>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</si>
  <si>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</si>
  <si>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</si>
  <si>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</si>
  <si>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</si>
  <si>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</si>
  <si>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</si>
  <si>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</si>
  <si>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</si>
  <si>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</si>
  <si>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</si>
  <si>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</si>
  <si>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</si>
  <si>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</si>
  <si>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</si>
  <si>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</si>
  <si>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</si>
  <si>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</si>
  <si>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</si>
  <si>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</si>
  <si>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</si>
  <si>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</si>
  <si>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</si>
  <si>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</si>
  <si>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</si>
  <si>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</si>
  <si>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</si>
  <si>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</si>
  <si>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</si>
  <si>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</si>
  <si>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</si>
  <si>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</si>
  <si>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</si>
  <si>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</si>
  <si>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</si>
  <si>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</si>
  <si>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</si>
  <si>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</si>
  <si>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</si>
  <si>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</si>
  <si>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</si>
  <si>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</si>
  <si>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</si>
  <si>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</si>
  <si>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</si>
  <si>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</si>
  <si>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</si>
  <si>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</si>
  <si>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</si>
  <si>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</si>
  <si>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</si>
  <si>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</si>
  <si>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</si>
  <si>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</si>
  <si>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</si>
  <si>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</si>
  <si>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</si>
  <si>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</si>
  <si>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</si>
  <si>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</si>
  <si>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</si>
  <si>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</si>
  <si>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</si>
  <si>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</si>
  <si>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</si>
  <si>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</si>
  <si>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</si>
  <si>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</si>
  <si>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</si>
  <si>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</si>
  <si>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</si>
  <si>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</si>
  <si>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</si>
  <si>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</si>
  <si>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</si>
  <si>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</si>
  <si>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</si>
  <si>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</si>
  <si>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</si>
  <si>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</si>
  <si>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</si>
  <si>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</si>
  <si>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</si>
  <si>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</si>
  <si>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</si>
  <si>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</si>
  <si>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</si>
  <si>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</si>
  <si>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</si>
  <si>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</si>
  <si>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</si>
  <si>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</si>
  <si>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</si>
  <si>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</si>
  <si>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</si>
  <si>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</si>
  <si>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</si>
  <si>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</si>
  <si>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</si>
  <si>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</si>
  <si>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</si>
  <si>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</si>
  <si>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</si>
  <si>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</si>
  <si>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</si>
  <si>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</si>
  <si>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</si>
  <si>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</si>
  <si>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</si>
  <si>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</si>
  <si>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</si>
  <si>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</si>
  <si>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</si>
  <si>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</si>
  <si>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</si>
  <si>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</si>
  <si>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</si>
  <si>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</si>
  <si>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</si>
  <si>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</si>
  <si>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</si>
  <si>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</si>
  <si>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</si>
  <si>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</si>
  <si>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</si>
  <si>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</si>
  <si>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</si>
  <si>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</si>
  <si>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</si>
  <si>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</si>
  <si>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</si>
  <si>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</si>
  <si>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</si>
  <si>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</si>
  <si>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</si>
  <si>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</si>
  <si>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</si>
  <si>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</si>
  <si>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</si>
  <si>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</si>
  <si>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</si>
  <si>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</si>
  <si>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</si>
  <si>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</si>
  <si>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</si>
  <si>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</si>
  <si>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</si>
  <si>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</si>
  <si>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</si>
  <si>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</si>
  <si>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</si>
  <si>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</si>
  <si>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</si>
  <si>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</si>
  <si>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</si>
  <si>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</si>
  <si>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</si>
  <si>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</si>
  <si>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</si>
  <si>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</si>
  <si>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</si>
  <si>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</si>
  <si>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</si>
  <si>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</si>
  <si>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</si>
  <si>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</si>
  <si>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</si>
  <si>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</si>
  <si>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</si>
  <si>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</si>
  <si>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</si>
  <si>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</si>
  <si>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</si>
  <si>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</si>
  <si>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</si>
  <si>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</si>
  <si>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</si>
  <si>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</si>
  <si>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</si>
  <si>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</si>
  <si>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</si>
  <si>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</si>
  <si>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</si>
  <si>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</si>
  <si>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</si>
  <si>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</si>
  <si>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</si>
  <si>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</si>
  <si>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</si>
  <si>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</si>
  <si>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</si>
  <si>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</si>
  <si>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</si>
  <si>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</si>
  <si>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</si>
  <si>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</si>
  <si>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</si>
  <si>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</si>
  <si>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</si>
  <si>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</si>
  <si>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</si>
  <si>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</si>
  <si>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</si>
  <si>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</si>
  <si>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</si>
  <si>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</si>
  <si>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</si>
  <si>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</si>
  <si>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</si>
  <si>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</si>
  <si>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</si>
  <si>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</si>
  <si>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</si>
  <si>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</si>
  <si>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</si>
  <si>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</si>
  <si>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</si>
  <si>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</si>
  <si>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</si>
  <si>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</si>
  <si>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</si>
  <si>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</si>
  <si>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</si>
  <si>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</si>
  <si>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</si>
  <si>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</si>
  <si>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</si>
  <si>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</si>
  <si>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</si>
  <si>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</si>
  <si>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</si>
  <si>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</si>
  <si>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</si>
  <si>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</si>
  <si>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</si>
  <si>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</si>
  <si>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</si>
  <si>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</si>
  <si>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</si>
  <si>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</si>
  <si>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</si>
  <si>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</si>
  <si>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</si>
  <si>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</si>
  <si>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</si>
  <si>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</si>
  <si>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</si>
  <si>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</si>
  <si>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</si>
  <si>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</si>
  <si>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</si>
  <si>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</si>
  <si>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</si>
  <si>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</si>
  <si>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</si>
  <si>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</si>
  <si>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</si>
  <si>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</si>
  <si>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</si>
  <si>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</si>
  <si>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</si>
  <si>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</si>
  <si>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</si>
  <si>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</si>
  <si>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</si>
  <si>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</si>
  <si>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</si>
  <si>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</si>
  <si>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</si>
  <si>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</si>
  <si>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</si>
  <si>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</si>
  <si>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</si>
  <si>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</si>
  <si>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</si>
  <si>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</si>
  <si>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</si>
  <si>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</si>
  <si>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</si>
  <si>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</si>
  <si>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</si>
  <si>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</si>
  <si>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</si>
  <si>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</si>
  <si>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</si>
  <si>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</si>
  <si>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</si>
  <si>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</si>
  <si>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</si>
  <si>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</si>
  <si>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</si>
  <si>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</si>
  <si>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</si>
  <si>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</si>
  <si>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</si>
  <si>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</si>
  <si>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</si>
  <si>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</si>
  <si>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</si>
  <si>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</si>
  <si>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</si>
  <si>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</si>
  <si>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</si>
  <si>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</si>
  <si>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</si>
  <si>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</si>
  <si>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</si>
  <si>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</si>
  <si>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</si>
  <si>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</si>
  <si>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</si>
  <si>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</si>
  <si>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</si>
  <si>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</si>
  <si>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</si>
  <si>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</si>
  <si>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</si>
  <si>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</si>
  <si>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</si>
  <si>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</si>
  <si>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</si>
  <si>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</si>
  <si>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</si>
  <si>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</si>
  <si>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</si>
  <si>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</si>
  <si>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</si>
  <si>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</si>
  <si>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</si>
  <si>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</si>
  <si>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</si>
  <si>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</si>
  <si>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</si>
  <si>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</si>
  <si>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</si>
  <si>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</si>
  <si>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</si>
  <si>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</si>
  <si>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</si>
  <si>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</si>
  <si>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</si>
  <si>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</si>
  <si>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</si>
  <si>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</si>
  <si>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</si>
  <si>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</si>
  <si>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</si>
  <si>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</si>
  <si>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</si>
  <si>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</si>
  <si>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</si>
  <si>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</si>
  <si>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</si>
  <si>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</si>
  <si>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</si>
  <si>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</si>
  <si>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</si>
  <si>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</si>
  <si>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</si>
  <si>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</si>
  <si>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</si>
  <si>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</si>
  <si>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</si>
  <si>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</si>
  <si>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</si>
  <si>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</si>
  <si>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</si>
  <si>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</si>
  <si>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</si>
  <si>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</si>
  <si>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</si>
  <si>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</si>
  <si>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</si>
  <si>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</si>
  <si>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</si>
  <si>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</si>
  <si>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</si>
  <si>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</si>
  <si>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</si>
  <si>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</si>
  <si>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</si>
  <si>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</si>
  <si>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</si>
  <si>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</si>
  <si>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</si>
  <si>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</si>
  <si>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</si>
  <si>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</si>
  <si>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</si>
  <si>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</si>
  <si>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</si>
  <si>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</si>
  <si>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</si>
  <si>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</si>
  <si>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</si>
  <si>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</si>
  <si>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</si>
  <si>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</si>
  <si>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</si>
  <si>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</si>
  <si>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</si>
  <si>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</si>
  <si>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</si>
  <si>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</si>
  <si>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</si>
  <si>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</si>
  <si>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</si>
  <si>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</si>
  <si>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</si>
  <si>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</si>
  <si>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</si>
  <si>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</si>
  <si>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</si>
  <si>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</si>
  <si>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</si>
  <si>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</si>
  <si>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</si>
  <si>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</si>
  <si>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</si>
  <si>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</si>
  <si>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</si>
  <si>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</si>
  <si>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</si>
  <si>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</si>
  <si>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</si>
  <si>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</si>
  <si>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</si>
  <si>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</si>
  <si>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</si>
  <si>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</si>
  <si>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</si>
  <si>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</si>
  <si>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</si>
  <si>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</si>
  <si>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</si>
  <si>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</si>
  <si>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</si>
  <si>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</si>
  <si>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</si>
  <si>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</si>
  <si>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</si>
  <si>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</si>
  <si>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</si>
  <si>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</si>
  <si>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</si>
  <si>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</si>
  <si>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</si>
  <si>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</si>
  <si>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</si>
  <si>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</si>
  <si>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</si>
  <si>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</si>
  <si>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</si>
  <si>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</si>
  <si>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</si>
  <si>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</si>
  <si>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</si>
  <si>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</si>
  <si>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</si>
  <si>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</si>
  <si>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</si>
  <si>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</si>
  <si>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</si>
  <si>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</si>
  <si>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</si>
  <si>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</si>
  <si>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</si>
  <si>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</si>
  <si>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</si>
  <si>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</si>
  <si>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</si>
  <si>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</si>
  <si>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</si>
  <si>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</si>
  <si>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</si>
  <si>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</si>
  <si>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</si>
  <si>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</si>
  <si>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</si>
  <si>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</si>
  <si>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</si>
  <si>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</si>
  <si>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</si>
  <si>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</si>
  <si>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</si>
  <si>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</si>
  <si>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</si>
  <si>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</si>
  <si>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</si>
  <si>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</si>
  <si>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</si>
  <si>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</si>
  <si>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</si>
  <si>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</si>
  <si>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</si>
  <si>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</si>
  <si>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</si>
  <si>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</si>
  <si>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</si>
  <si>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</si>
  <si>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</si>
  <si>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</si>
  <si>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</si>
  <si>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</si>
  <si>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</si>
  <si>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</si>
  <si>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</si>
  <si>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</si>
  <si>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</si>
  <si>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</si>
  <si>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</si>
  <si>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</si>
  <si>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</si>
  <si>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</si>
  <si>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</si>
  <si>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</si>
  <si>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</si>
  <si>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</si>
  <si>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</si>
  <si>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</si>
  <si>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</si>
  <si>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</si>
  <si>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</si>
  <si>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</si>
  <si>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</si>
  <si>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</si>
  <si>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</si>
  <si>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</si>
  <si>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</si>
  <si>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</si>
  <si>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</si>
  <si>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</si>
  <si>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</si>
  <si>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</si>
  <si>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</si>
  <si>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</si>
  <si>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</si>
  <si>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</si>
  <si>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</si>
  <si>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</si>
  <si>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</si>
  <si>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</si>
  <si>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</si>
  <si>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</si>
  <si>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</si>
  <si>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</si>
  <si>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</si>
  <si>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</si>
  <si>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</si>
  <si>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</si>
  <si>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</si>
  <si>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</si>
  <si>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</si>
  <si>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</si>
  <si>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</si>
  <si>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</si>
  <si>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</si>
  <si>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</si>
  <si>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</si>
  <si>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</si>
  <si>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</si>
  <si>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</si>
  <si>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</si>
  <si>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</si>
  <si>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</si>
  <si>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</si>
  <si>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</si>
  <si>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</si>
  <si>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</si>
  <si>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</si>
  <si>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</si>
  <si>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</si>
  <si>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</si>
  <si>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</si>
  <si>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</si>
  <si>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</si>
  <si>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</si>
  <si>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</si>
  <si>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</si>
  <si>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</si>
  <si>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</si>
  <si>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</si>
  <si>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</si>
  <si>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</si>
  <si>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</si>
  <si>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</si>
  <si>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</si>
  <si>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</si>
  <si>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</si>
  <si>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</si>
  <si>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</si>
  <si>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</si>
  <si>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</si>
  <si>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</si>
  <si>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</si>
  <si>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</si>
  <si>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</si>
  <si>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</si>
  <si>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</si>
  <si>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</si>
  <si>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</si>
  <si>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</si>
  <si>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</si>
  <si>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</si>
  <si>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</si>
  <si>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</si>
  <si>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</si>
  <si>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</si>
  <si>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</si>
  <si>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</si>
  <si>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</si>
  <si>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</si>
  <si>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</si>
  <si>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</si>
  <si>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</si>
  <si>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</si>
  <si>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</si>
  <si>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</si>
  <si>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</si>
  <si>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</si>
  <si>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</si>
  <si>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</si>
  <si>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</si>
  <si>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</si>
  <si>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</si>
  <si>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</si>
  <si>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</si>
  <si>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</si>
  <si>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</si>
  <si>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</si>
  <si>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</si>
  <si>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</si>
  <si>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</si>
  <si>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</si>
  <si>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</si>
  <si>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</si>
  <si>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</si>
  <si>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</si>
  <si>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</si>
  <si>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</si>
  <si>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</si>
  <si>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</si>
  <si>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</si>
  <si>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</si>
  <si>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</si>
  <si>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</si>
  <si>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</si>
  <si>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</si>
  <si>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</si>
  <si>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</si>
  <si>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</si>
  <si>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</si>
  <si>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</si>
  <si>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</si>
  <si>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</si>
  <si>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</si>
  <si>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</si>
  <si>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</si>
  <si>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</si>
  <si>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</si>
  <si>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</si>
  <si>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</si>
  <si>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</si>
  <si>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</si>
  <si>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</si>
  <si>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</si>
  <si>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</si>
  <si>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</si>
  <si>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</si>
  <si>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</si>
  <si>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</si>
  <si>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</si>
  <si>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</si>
  <si>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</si>
  <si>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</si>
  <si>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</si>
  <si>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</si>
  <si>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</si>
  <si>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</si>
  <si>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</si>
  <si>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</si>
  <si>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</si>
  <si>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</si>
  <si>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</si>
  <si>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</si>
  <si>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</si>
  <si>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</si>
  <si>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</si>
  <si>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</si>
  <si>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</si>
  <si>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</si>
  <si>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</si>
  <si>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</si>
  <si>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</si>
  <si>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</si>
  <si>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</si>
  <si>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</si>
  <si>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</si>
  <si>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</si>
  <si>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</si>
  <si>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</si>
  <si>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</si>
  <si>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</si>
  <si>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</si>
  <si>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</si>
  <si>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</si>
  <si>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</si>
  <si>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</si>
  <si>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</si>
  <si>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</si>
  <si>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</si>
  <si>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</si>
  <si>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</si>
  <si>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</si>
  <si>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</si>
  <si>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</si>
  <si>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</si>
  <si>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</si>
  <si>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</si>
  <si>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</si>
  <si>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</si>
  <si>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</si>
  <si>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</si>
  <si>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</si>
  <si>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</si>
  <si>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</si>
  <si>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</si>
  <si>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</si>
  <si>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</si>
  <si>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</si>
  <si>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</si>
  <si>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</si>
  <si>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</si>
  <si>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</si>
  <si>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</si>
  <si>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</si>
  <si>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</si>
  <si>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</si>
  <si>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</si>
  <si>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</si>
  <si>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</si>
  <si>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</si>
  <si>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</si>
  <si>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</si>
  <si>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</si>
  <si>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</si>
  <si>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</si>
  <si>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</si>
  <si>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</si>
  <si>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</si>
  <si>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</si>
  <si>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</si>
  <si>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</si>
  <si>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</si>
  <si>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</si>
  <si>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</si>
  <si>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</si>
  <si>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</si>
  <si>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</si>
  <si>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</si>
  <si>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</si>
  <si>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</si>
  <si>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</si>
  <si>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</si>
  <si>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</si>
  <si>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</si>
  <si>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</si>
  <si>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</si>
  <si>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</si>
  <si>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</si>
  <si>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</si>
  <si>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</si>
  <si>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</si>
  <si>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</si>
  <si>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</si>
  <si>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</si>
  <si>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</si>
  <si>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</si>
  <si>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</si>
  <si>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</si>
  <si>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</si>
  <si>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</si>
  <si>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</si>
  <si>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</si>
  <si>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</si>
  <si>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</si>
  <si>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</si>
  <si>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</si>
  <si>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</si>
  <si>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</si>
  <si>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</si>
  <si>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</si>
  <si>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</si>
  <si>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</si>
  <si>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</si>
  <si>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</si>
  <si>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</si>
  <si>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</si>
  <si>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</si>
  <si>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</si>
  <si>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</si>
  <si>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</si>
  <si>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</si>
  <si>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</si>
  <si>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</si>
  <si>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</si>
  <si>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</si>
  <si>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</si>
  <si>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</si>
  <si>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</si>
  <si>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</si>
  <si>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</si>
  <si>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</si>
  <si>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</si>
  <si>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</si>
  <si>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</si>
  <si>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</si>
  <si>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</si>
  <si>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</si>
  <si>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</si>
  <si>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</si>
  <si>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</si>
  <si>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</si>
  <si>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</si>
  <si>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</si>
  <si>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</si>
  <si>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</si>
  <si>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</si>
  <si>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</si>
  <si>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</si>
  <si>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</si>
  <si>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</si>
  <si>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</si>
  <si>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</si>
  <si>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</si>
  <si>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</si>
  <si>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</si>
  <si>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</si>
  <si>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</si>
  <si>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</si>
  <si>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</si>
  <si>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</si>
  <si>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</si>
  <si>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</si>
  <si>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</si>
  <si>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</si>
  <si>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</si>
  <si>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</si>
  <si>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</si>
  <si>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</si>
  <si>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</si>
  <si>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</si>
  <si>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</si>
  <si>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</si>
  <si>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</si>
  <si>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</si>
  <si>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</si>
  <si>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</si>
  <si>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</si>
  <si>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</si>
  <si>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</si>
  <si>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</si>
  <si>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</si>
  <si>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</si>
  <si>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</si>
  <si>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</si>
  <si>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</si>
  <si>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</si>
  <si>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</si>
  <si>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</si>
  <si>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</si>
  <si>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</si>
  <si>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</si>
  <si>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</si>
  <si>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</si>
  <si>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</si>
  <si>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</si>
  <si>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</si>
  <si>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</si>
  <si>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</si>
  <si>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</si>
  <si>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</si>
  <si>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</si>
  <si>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</si>
  <si>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</si>
  <si>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</si>
  <si>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</si>
  <si>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</si>
  <si>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</si>
  <si>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</si>
  <si>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</si>
  <si>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</si>
  <si>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</si>
  <si>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</si>
  <si>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</si>
  <si>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</si>
  <si>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</si>
  <si>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</si>
  <si>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</si>
  <si>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</si>
  <si>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</si>
  <si>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</si>
  <si>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</si>
  <si>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</si>
  <si>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</si>
  <si>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</si>
  <si>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</si>
  <si>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</si>
  <si>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</si>
  <si>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</si>
  <si>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</si>
  <si>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</si>
  <si>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</si>
  <si>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</si>
  <si>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</si>
  <si>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</si>
  <si>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</si>
  <si>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</si>
  <si>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</si>
  <si>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</si>
  <si>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</si>
  <si>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</si>
  <si>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</si>
  <si>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</si>
  <si>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</si>
  <si>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</si>
  <si>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</si>
  <si>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</si>
  <si>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</si>
  <si>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</si>
  <si>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</si>
  <si>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</si>
  <si>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</si>
  <si>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</si>
  <si>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</si>
  <si>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</si>
  <si>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</si>
  <si>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</si>
  <si>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</si>
  <si>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</si>
  <si>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</si>
  <si>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</si>
  <si>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</si>
  <si>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</si>
  <si>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</si>
  <si>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</si>
  <si>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</si>
  <si>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</si>
  <si>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</si>
  <si>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</si>
  <si>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</si>
  <si>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</si>
  <si>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</si>
  <si>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</si>
  <si>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</si>
  <si>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</si>
  <si>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</si>
  <si>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</si>
  <si>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</si>
  <si>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</si>
  <si>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</si>
  <si>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</si>
  <si>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</si>
  <si>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</si>
  <si>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</si>
  <si>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</si>
  <si>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</si>
  <si>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</si>
  <si>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</si>
  <si>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</si>
  <si>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</si>
  <si>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</si>
  <si>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</si>
  <si>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</si>
  <si>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</si>
  <si>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</si>
  <si>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</si>
  <si>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</si>
  <si>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</si>
  <si>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</si>
  <si>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</si>
  <si>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</si>
  <si>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</si>
  <si>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</si>
  <si>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</si>
  <si>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</si>
  <si>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</si>
  <si>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</si>
  <si>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</si>
  <si>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</si>
  <si>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</si>
  <si>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</si>
  <si>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</si>
  <si>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</si>
  <si>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</si>
  <si>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</si>
  <si>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</si>
  <si>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</si>
  <si>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</si>
  <si>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</si>
  <si>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</si>
  <si>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</si>
  <si>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</si>
  <si>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</si>
  <si>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</si>
  <si>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</si>
  <si>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</si>
  <si>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</si>
  <si>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</si>
  <si>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</si>
  <si>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</si>
  <si>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</si>
  <si>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</si>
  <si>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</si>
  <si>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</si>
  <si>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</si>
  <si>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</si>
  <si>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</si>
  <si>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</si>
  <si>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</si>
  <si>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</si>
  <si>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</si>
  <si>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</si>
  <si>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</si>
  <si>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</si>
  <si>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</si>
  <si>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</si>
  <si>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</si>
  <si>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</si>
  <si>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</si>
  <si>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</si>
  <si>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</si>
  <si>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</si>
  <si>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</si>
  <si>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</si>
  <si>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</si>
  <si>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</si>
  <si>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</si>
  <si>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</si>
  <si>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</si>
  <si>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</si>
  <si>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</si>
  <si>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</si>
  <si>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</si>
  <si>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</si>
  <si>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</si>
  <si>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</si>
  <si>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</si>
  <si>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</si>
  <si>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</si>
  <si>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</si>
  <si>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</si>
  <si>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</si>
  <si>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</si>
  <si>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</si>
  <si>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</si>
  <si>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</si>
  <si>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</si>
  <si>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</si>
  <si>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</si>
  <si>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</si>
  <si>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</si>
  <si>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</si>
  <si>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</si>
  <si>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</si>
  <si>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</si>
  <si>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</si>
  <si>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</si>
  <si>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</si>
  <si>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</si>
  <si>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</si>
  <si>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</si>
  <si>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</si>
  <si>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</si>
  <si>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</si>
  <si>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</si>
  <si>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</si>
  <si>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</si>
  <si>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</si>
  <si>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</si>
  <si>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</si>
  <si>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</si>
  <si>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</si>
  <si>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</si>
  <si>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</si>
  <si>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</si>
  <si>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</si>
  <si>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</si>
  <si>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</si>
  <si>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</si>
  <si>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</si>
  <si>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</si>
  <si>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</si>
  <si>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</si>
  <si>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</si>
  <si>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</si>
  <si>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</si>
  <si>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</si>
  <si>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</si>
  <si>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</si>
  <si>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</si>
  <si>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</si>
  <si>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</si>
  <si>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</si>
  <si>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</si>
  <si>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</si>
  <si>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</si>
  <si>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</si>
  <si>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</si>
  <si>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</si>
  <si>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</si>
  <si>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</si>
  <si>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</si>
  <si>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</si>
  <si>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</si>
  <si>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</si>
  <si>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</si>
  <si>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</si>
  <si>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</si>
  <si>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</si>
  <si>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</si>
  <si>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</si>
  <si>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</si>
  <si>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</si>
  <si>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</si>
  <si>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</si>
  <si>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</si>
  <si>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</si>
  <si>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</si>
  <si>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</si>
  <si>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</si>
  <si>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</si>
  <si>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</si>
  <si>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</si>
  <si>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</si>
  <si>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</si>
  <si>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</si>
  <si>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</si>
  <si>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</si>
  <si>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</si>
  <si>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</si>
  <si>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</si>
  <si>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</si>
  <si>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</si>
  <si>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</si>
  <si>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</si>
  <si>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</si>
  <si>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</si>
  <si>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</si>
  <si>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</si>
  <si>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</si>
  <si>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</si>
  <si>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</si>
  <si>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</si>
  <si>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</si>
  <si>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</si>
  <si>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</si>
  <si>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</si>
  <si>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</si>
  <si>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</si>
  <si>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</si>
  <si>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</si>
  <si>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</si>
  <si>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</si>
  <si>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</si>
  <si>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</si>
  <si>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</si>
  <si>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</si>
  <si>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</si>
  <si>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</si>
  <si>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</si>
  <si>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</si>
  <si>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</si>
  <si>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</si>
  <si>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</si>
  <si>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</si>
  <si>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</si>
  <si>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</si>
  <si>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</si>
  <si>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</si>
  <si>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</si>
  <si>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</si>
  <si>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</si>
  <si>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</si>
  <si>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</si>
  <si>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</si>
  <si>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</si>
  <si>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</si>
  <si>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</si>
  <si>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</si>
  <si>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</si>
  <si>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</si>
  <si>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</si>
  <si>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</si>
  <si>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</si>
  <si>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</si>
  <si>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</si>
  <si>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</si>
  <si>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</si>
  <si>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</si>
  <si>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</si>
  <si>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</si>
  <si>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</si>
  <si>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</si>
  <si>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</si>
  <si>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</si>
  <si>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</si>
  <si>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</si>
  <si>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</si>
  <si>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</si>
  <si>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</si>
  <si>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</si>
  <si>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</si>
  <si>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</si>
  <si>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</si>
  <si>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</si>
  <si>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</si>
  <si>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</si>
  <si>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</si>
  <si>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</si>
  <si>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</si>
  <si>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</si>
  <si>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</si>
  <si>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</si>
  <si>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</si>
  <si>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</si>
  <si>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</si>
  <si>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</si>
  <si>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</si>
  <si>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</si>
  <si>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</si>
  <si>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</si>
  <si>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</si>
  <si>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</si>
  <si>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</si>
  <si>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</si>
  <si>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</si>
  <si>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</si>
  <si>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</si>
  <si>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</si>
  <si>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</si>
  <si>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</si>
  <si>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</si>
  <si>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</si>
  <si>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</si>
  <si>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</si>
  <si>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</si>
  <si>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</si>
  <si>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</si>
  <si>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</si>
  <si>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</si>
  <si>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</si>
  <si>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</si>
  <si>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</si>
  <si>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</si>
  <si>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</si>
  <si>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</si>
  <si>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</si>
  <si>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</si>
  <si>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</si>
  <si>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</si>
  <si>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</si>
  <si>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</si>
  <si>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</si>
  <si>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</si>
  <si>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</si>
  <si>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</si>
  <si>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</si>
  <si>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</si>
  <si>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</si>
  <si>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</si>
  <si>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</si>
  <si>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</si>
  <si>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</si>
  <si>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</si>
  <si>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</si>
  <si>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</si>
  <si>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</si>
  <si>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</si>
  <si>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</si>
  <si>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</si>
  <si>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</si>
  <si>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</si>
  <si>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</si>
  <si>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</si>
  <si>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</si>
  <si>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</si>
  <si>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</si>
  <si>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</si>
  <si>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</si>
  <si>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</si>
  <si>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</si>
  <si>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</si>
  <si>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</si>
  <si>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</si>
  <si>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</si>
  <si>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</si>
  <si>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</si>
  <si>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</si>
  <si>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</si>
  <si>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</si>
  <si>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</si>
  <si>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</si>
  <si>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</si>
  <si>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</si>
  <si>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</si>
  <si>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</si>
  <si>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</si>
  <si>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</si>
  <si>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</si>
  <si>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</si>
  <si>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</si>
  <si>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</si>
  <si>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</si>
  <si>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</si>
  <si>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</si>
  <si>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</si>
  <si>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</si>
  <si>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</si>
  <si>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</si>
  <si>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</si>
  <si>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</si>
  <si>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</si>
  <si>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</si>
  <si>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</si>
  <si>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</si>
  <si>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</si>
  <si>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</si>
  <si>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</si>
  <si>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</si>
  <si>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</si>
  <si>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</si>
  <si>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</si>
  <si>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</si>
  <si>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</si>
  <si>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</si>
  <si>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</si>
  <si>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</si>
  <si>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</si>
  <si>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</si>
  <si>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</si>
  <si>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</si>
  <si>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</si>
  <si>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</si>
  <si>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</si>
  <si>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</si>
  <si>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</si>
  <si>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</si>
  <si>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</si>
  <si>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</si>
  <si>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</si>
  <si>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</si>
  <si>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</si>
  <si>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</si>
  <si>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</si>
  <si>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</si>
  <si>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</si>
  <si>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</si>
  <si>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</si>
  <si>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</si>
  <si>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</si>
  <si>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</si>
  <si>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</si>
  <si>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</si>
  <si>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</si>
  <si>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</si>
  <si>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</si>
  <si>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</si>
  <si>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</si>
  <si>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</si>
  <si>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</si>
  <si>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</si>
  <si>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</si>
  <si>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</si>
  <si>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</si>
  <si>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</si>
  <si>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</si>
  <si>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</si>
  <si>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</si>
  <si>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</si>
  <si>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</si>
  <si>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</si>
  <si>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</si>
  <si>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</si>
  <si>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</si>
  <si>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</si>
  <si>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</si>
  <si>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</si>
  <si>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</si>
  <si>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</si>
  <si>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</si>
  <si>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</si>
  <si>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</si>
  <si>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</si>
  <si>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</si>
  <si>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</si>
  <si>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</si>
  <si>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</si>
  <si>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</si>
  <si>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</si>
  <si>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</si>
  <si>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</si>
  <si>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</si>
  <si>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</si>
  <si>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</si>
  <si>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</si>
  <si>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</si>
  <si>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</si>
  <si>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</si>
  <si>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</si>
  <si>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</si>
  <si>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</si>
  <si>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</si>
  <si>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</si>
  <si>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</si>
  <si>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</si>
  <si>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</si>
  <si>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</si>
  <si>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</si>
  <si>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</si>
  <si>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</si>
  <si>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</si>
  <si>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</si>
  <si>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</si>
  <si>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</si>
  <si>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</si>
  <si>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</si>
  <si>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</si>
  <si>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</si>
  <si>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</si>
  <si>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</si>
  <si>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</si>
  <si>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</si>
  <si>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</si>
  <si>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</si>
  <si>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</si>
  <si>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</si>
  <si>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</si>
  <si>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</si>
  <si>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</si>
  <si>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</si>
  <si>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</si>
  <si>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</si>
  <si>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</si>
  <si>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</si>
  <si>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</si>
  <si>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</si>
  <si>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</si>
  <si>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</si>
  <si>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</si>
  <si>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</si>
  <si>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</si>
  <si>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</si>
  <si>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</si>
  <si>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</si>
  <si>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</si>
  <si>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</si>
  <si>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</si>
  <si>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</si>
  <si>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</si>
  <si>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</si>
  <si>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</si>
  <si>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</si>
  <si>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</si>
  <si>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</si>
  <si>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</si>
  <si>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</si>
  <si>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</si>
  <si>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</si>
  <si>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</si>
  <si>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</si>
  <si>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</si>
  <si>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</si>
  <si>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</si>
  <si>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</si>
  <si>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</si>
  <si>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</si>
  <si>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</si>
  <si>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</si>
  <si>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</si>
  <si>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</si>
  <si>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</si>
  <si>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</si>
  <si>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</si>
  <si>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</si>
  <si>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</si>
  <si>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</si>
  <si>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</si>
  <si>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</si>
  <si>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</si>
  <si>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</si>
  <si>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</si>
  <si>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</si>
  <si>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</si>
  <si>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</si>
  <si>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</si>
  <si>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</si>
  <si>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</si>
  <si>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</si>
  <si>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</si>
  <si>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</si>
  <si>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</si>
  <si>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</si>
  <si>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</si>
  <si>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</si>
  <si>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</si>
  <si>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</si>
  <si>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</si>
  <si>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</si>
  <si>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</si>
  <si>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</si>
  <si>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</si>
  <si>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</si>
  <si>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</si>
  <si>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</si>
  <si>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</si>
  <si>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</si>
  <si>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</si>
  <si>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</si>
  <si>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</si>
  <si>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</si>
  <si>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</si>
  <si>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</si>
  <si>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</si>
  <si>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</si>
  <si>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</si>
  <si>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</si>
  <si>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</si>
  <si>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</si>
  <si>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</si>
  <si>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</si>
  <si>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</si>
  <si>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</si>
  <si>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</si>
  <si>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</si>
  <si>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</si>
  <si>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</si>
  <si>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</si>
  <si>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</si>
  <si>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</si>
  <si>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</si>
  <si>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</si>
  <si>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</si>
  <si>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</si>
  <si>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</si>
  <si>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</si>
  <si>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</si>
  <si>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</si>
  <si>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</si>
  <si>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</si>
  <si>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</si>
  <si>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</si>
  <si>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</si>
  <si>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</si>
  <si>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</si>
  <si>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</si>
  <si>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</si>
  <si>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</si>
  <si>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</si>
  <si>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</si>
  <si>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</si>
  <si>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</si>
  <si>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</si>
  <si>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</si>
  <si>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</si>
  <si>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</si>
  <si>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</si>
  <si>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</si>
  <si>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</si>
  <si>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</si>
  <si>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</si>
  <si>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</si>
  <si>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</si>
  <si>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</si>
  <si>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</si>
  <si>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</si>
  <si>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</si>
  <si>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</si>
  <si>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</si>
  <si>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</si>
  <si>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</si>
  <si>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</si>
  <si>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</si>
  <si>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</si>
  <si>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</si>
  <si>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</si>
  <si>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</si>
  <si>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</si>
  <si>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</si>
  <si>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</si>
  <si>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</si>
  <si>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</si>
  <si>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</si>
  <si>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</si>
  <si>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</si>
  <si>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</si>
  <si>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</si>
  <si>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</si>
  <si>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</si>
  <si>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</si>
  <si>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</si>
  <si>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</si>
  <si>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</si>
  <si>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</si>
  <si>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</si>
  <si>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</si>
  <si>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</si>
  <si>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</si>
  <si>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</si>
  <si>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</si>
  <si>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</si>
  <si>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</si>
  <si>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</si>
  <si>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</si>
  <si>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</si>
  <si>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</si>
  <si>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</si>
  <si>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</si>
  <si>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</si>
  <si>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</si>
  <si>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</si>
  <si>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</si>
  <si>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</si>
  <si>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</si>
  <si>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</si>
  <si>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</si>
  <si>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</si>
  <si>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</si>
  <si>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</si>
  <si>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</si>
  <si>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</si>
  <si>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</si>
  <si>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</si>
  <si>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</si>
  <si>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</si>
  <si>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</si>
  <si>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</si>
  <si>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</si>
  <si>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</si>
  <si>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</si>
  <si>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</si>
  <si>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</si>
  <si>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</si>
  <si>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</si>
  <si>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</si>
  <si>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</si>
  <si>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</si>
  <si>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</si>
  <si>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</si>
  <si>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</si>
  <si>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</si>
  <si>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</si>
  <si>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</si>
  <si>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</si>
  <si>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</si>
  <si>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</si>
  <si>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</si>
  <si>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</si>
  <si>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</si>
  <si>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</si>
  <si>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</si>
  <si>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</si>
  <si>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</si>
  <si>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</si>
  <si>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</si>
  <si>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</si>
  <si>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</si>
  <si>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</si>
  <si>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</si>
  <si>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</si>
  <si>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</si>
  <si>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</si>
  <si>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</si>
  <si>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</si>
  <si>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</si>
  <si>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</si>
  <si>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</si>
  <si>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</si>
  <si>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</si>
  <si>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</si>
  <si>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</si>
  <si>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</si>
  <si>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</si>
  <si>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</si>
  <si>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</si>
  <si>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</si>
  <si>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</si>
  <si>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</si>
  <si>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</si>
  <si>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</si>
  <si>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</si>
  <si>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</si>
  <si>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</si>
  <si>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</si>
  <si>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</si>
  <si>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</si>
  <si>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</si>
  <si>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</si>
  <si>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</si>
  <si>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</si>
  <si>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</si>
  <si>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</si>
  <si>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</si>
  <si>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</si>
  <si>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</si>
  <si>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</si>
  <si>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</si>
  <si>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</si>
  <si>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</si>
  <si>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</si>
  <si>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</si>
  <si>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</si>
  <si>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</si>
  <si>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</si>
  <si>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</si>
  <si>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</si>
  <si>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</si>
  <si>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</si>
  <si>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</si>
  <si>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</si>
  <si>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</si>
  <si>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</si>
  <si>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</si>
  <si>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</si>
  <si>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</si>
  <si>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</si>
  <si>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</si>
  <si>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</si>
  <si>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</si>
  <si>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</si>
  <si>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</si>
  <si>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</si>
  <si>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</si>
  <si>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</si>
  <si>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</si>
  <si>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</si>
  <si>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</si>
  <si>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</si>
  <si>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</si>
  <si>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</si>
  <si>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</si>
  <si>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</si>
  <si>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</si>
  <si>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</si>
  <si>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</si>
  <si>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</si>
  <si>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</si>
  <si>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</si>
  <si>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</si>
  <si>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</si>
  <si>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</si>
  <si>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</si>
  <si>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</si>
  <si>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</si>
  <si>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</si>
  <si>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</si>
  <si>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</si>
  <si>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</si>
  <si>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</si>
  <si>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</si>
  <si>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</si>
  <si>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</si>
  <si>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</si>
  <si>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</si>
  <si>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</si>
  <si>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</si>
  <si>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</si>
  <si>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</si>
  <si>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</si>
  <si>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</si>
  <si>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</si>
  <si>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</si>
  <si>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</si>
  <si>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</si>
  <si>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</si>
  <si>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</si>
  <si>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</si>
  <si>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</si>
  <si>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</si>
  <si>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</si>
  <si>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</si>
  <si>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</si>
  <si>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</si>
  <si>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</si>
  <si>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</si>
  <si>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</si>
  <si>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</si>
  <si>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</si>
  <si>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</si>
  <si>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</si>
  <si>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</si>
  <si>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</si>
  <si>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</si>
  <si>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</si>
  <si>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</si>
  <si>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</si>
  <si>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</si>
  <si>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</si>
  <si>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</si>
  <si>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</si>
  <si>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</si>
  <si>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</si>
  <si>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</si>
  <si>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</si>
  <si>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</si>
  <si>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</si>
  <si>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</si>
  <si>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</si>
  <si>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</si>
  <si>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</si>
  <si>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</si>
  <si>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</si>
  <si>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</si>
  <si>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</si>
  <si>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</si>
  <si>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</si>
  <si>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</si>
  <si>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</si>
  <si>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</si>
  <si>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</si>
  <si>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</si>
  <si>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</si>
  <si>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</si>
  <si>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</si>
  <si>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</si>
  <si>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</si>
  <si>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</si>
  <si>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</si>
  <si>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</si>
  <si>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</si>
  <si>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</si>
  <si>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</si>
  <si>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</si>
  <si>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</si>
  <si>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</si>
  <si>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</si>
  <si>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</si>
  <si>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</si>
  <si>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</si>
  <si>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</si>
  <si>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</si>
  <si>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</si>
  <si>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</si>
  <si>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</si>
  <si>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</si>
  <si>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</si>
  <si>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</si>
  <si>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</si>
  <si>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</si>
  <si>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</si>
  <si>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</si>
  <si>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</si>
  <si>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</si>
  <si>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</si>
  <si>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</si>
  <si>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</si>
  <si>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</si>
  <si>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</si>
  <si>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</si>
  <si>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</si>
  <si>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</si>
  <si>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</si>
  <si>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</si>
  <si>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</si>
  <si>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</si>
  <si>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</si>
  <si>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</si>
  <si>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</si>
  <si>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</si>
  <si>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</si>
  <si>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</si>
  <si>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</si>
  <si>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</si>
  <si>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</si>
  <si>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</si>
  <si>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</si>
  <si>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</si>
  <si>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</si>
  <si>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</si>
  <si>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</si>
  <si>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</si>
  <si>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</si>
  <si>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</si>
  <si>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</si>
  <si>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</si>
  <si>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</si>
  <si>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</si>
  <si>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</si>
  <si>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</si>
  <si>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</si>
  <si>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</si>
  <si>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</si>
  <si>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</si>
  <si>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</si>
  <si>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</si>
  <si>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</si>
  <si>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</si>
  <si>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</si>
  <si>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</si>
  <si>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</si>
  <si>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</si>
  <si>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</si>
  <si>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</si>
  <si>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</si>
  <si>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</si>
  <si>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</si>
  <si>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</si>
  <si>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</si>
  <si>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</si>
  <si>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</si>
  <si>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</si>
  <si>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</si>
  <si>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</si>
  <si>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</si>
  <si>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</si>
  <si>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</si>
  <si>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</si>
  <si>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</si>
  <si>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</si>
  <si>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</si>
  <si>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</si>
  <si>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</si>
  <si>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</si>
  <si>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</si>
  <si>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</si>
  <si>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</si>
  <si>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</si>
  <si>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</si>
  <si>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</si>
  <si>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</si>
  <si>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</si>
  <si>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</si>
  <si>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</si>
  <si>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</si>
  <si>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</si>
  <si>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</si>
  <si>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</si>
  <si>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</si>
  <si>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</si>
  <si>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</si>
  <si>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</si>
  <si>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</si>
  <si>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</si>
  <si>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</si>
  <si>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</si>
  <si>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</si>
  <si>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</si>
  <si>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</si>
  <si>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</si>
  <si>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</si>
  <si>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</si>
  <si>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</si>
  <si>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</si>
  <si>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</si>
  <si>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</si>
  <si>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</si>
  <si>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</si>
  <si>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</si>
  <si>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</si>
  <si>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</si>
  <si>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</si>
  <si>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</si>
  <si>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</si>
  <si>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</si>
  <si>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</si>
  <si>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</si>
  <si>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</si>
  <si>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</si>
  <si>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</si>
  <si>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</si>
  <si>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</si>
  <si>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</si>
  <si>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</si>
  <si>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</si>
  <si>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</si>
  <si>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</si>
  <si>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</si>
  <si>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</si>
  <si>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</si>
  <si>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</si>
  <si>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</si>
  <si>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</si>
  <si>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</si>
  <si>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</si>
  <si>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</si>
  <si>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</si>
  <si>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</si>
  <si>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</si>
  <si>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</si>
  <si>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</si>
  <si>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</si>
  <si>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</si>
  <si>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</si>
  <si>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</si>
  <si>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</si>
  <si>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</si>
  <si>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</si>
  <si>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</si>
  <si>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</si>
  <si>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</si>
  <si>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</si>
  <si>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</si>
  <si>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</si>
  <si>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</si>
  <si>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</si>
  <si>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</si>
  <si>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</si>
  <si>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</si>
  <si>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</si>
  <si>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</si>
  <si>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</si>
  <si>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</si>
  <si>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</si>
  <si>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</si>
  <si>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</si>
  <si>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</si>
  <si>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</si>
  <si>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</si>
  <si>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</si>
  <si>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</si>
  <si>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</si>
  <si>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</si>
  <si>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</si>
  <si>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</si>
  <si>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</si>
  <si>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</si>
  <si>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</si>
  <si>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</si>
  <si>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</si>
  <si>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</si>
  <si>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</si>
  <si>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</si>
  <si>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</si>
  <si>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</si>
  <si>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</si>
  <si>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</si>
  <si>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</si>
  <si>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</si>
  <si>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</si>
  <si>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</si>
  <si>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</si>
  <si>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</si>
  <si>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</si>
  <si>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</si>
  <si>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</si>
  <si>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</si>
  <si>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</si>
  <si>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</si>
  <si>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</si>
  <si>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</si>
  <si>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</si>
  <si>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</si>
  <si>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</si>
  <si>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</si>
  <si>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</si>
  <si>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</si>
  <si>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</si>
  <si>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</si>
  <si>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</si>
  <si>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</si>
  <si>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</si>
  <si>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</si>
  <si>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</si>
  <si>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</si>
  <si>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</si>
  <si>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</si>
  <si>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</si>
  <si>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</si>
  <si>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</si>
  <si>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</si>
  <si>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</si>
  <si>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</si>
  <si>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</si>
  <si>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</si>
  <si>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</si>
  <si>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</si>
  <si>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</si>
  <si>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</si>
  <si>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</si>
  <si>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</si>
  <si>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</si>
  <si>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</si>
  <si>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</si>
  <si>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</si>
  <si>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</si>
  <si>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</si>
  <si>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</si>
  <si>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</si>
  <si>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</si>
  <si>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</si>
  <si>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</si>
  <si>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</si>
  <si>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</si>
  <si>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</si>
  <si>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</si>
  <si>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</si>
  <si>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</si>
  <si>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</si>
  <si>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</si>
  <si>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</si>
  <si>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</si>
  <si>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</si>
  <si>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</si>
  <si>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</si>
  <si>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</si>
  <si>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</si>
  <si>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</si>
  <si>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</si>
  <si>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</si>
  <si>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</si>
  <si>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</si>
  <si>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</si>
  <si>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</si>
  <si>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</si>
  <si>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</si>
  <si>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</si>
  <si>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</si>
  <si>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</si>
  <si>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</si>
  <si>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</si>
  <si>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</si>
  <si>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</si>
  <si>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</si>
  <si>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</si>
  <si>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</si>
  <si>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</si>
  <si>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</si>
  <si>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</si>
  <si>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</si>
  <si>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</si>
  <si>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</si>
  <si>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</si>
  <si>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</si>
  <si>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</si>
  <si>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</si>
  <si>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</si>
  <si>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</si>
  <si>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</si>
  <si>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</si>
  <si>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</si>
  <si>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</si>
  <si>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</si>
  <si>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</si>
  <si>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</si>
  <si>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</si>
  <si>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</si>
  <si>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</si>
  <si>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</si>
  <si>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</si>
  <si>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</si>
  <si>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</si>
  <si>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</si>
  <si>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</si>
  <si>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</si>
  <si>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</si>
  <si>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</si>
  <si>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</si>
  <si>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</si>
  <si>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</si>
  <si>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</si>
  <si>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</si>
  <si>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</si>
  <si>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</si>
  <si>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</si>
  <si>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</si>
  <si>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</si>
  <si>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</si>
  <si>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</si>
  <si>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</si>
  <si>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</si>
  <si>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</si>
  <si>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</si>
  <si>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</si>
  <si>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</si>
  <si>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</si>
  <si>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</si>
  <si>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</si>
  <si>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</si>
  <si>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</si>
  <si>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</si>
  <si>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</si>
  <si>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</si>
  <si>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</si>
  <si>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</si>
  <si>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</si>
  <si>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</si>
  <si>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</si>
  <si>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</si>
  <si>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</si>
  <si>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</si>
  <si>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</si>
  <si>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</si>
  <si>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</si>
  <si>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</si>
  <si>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</si>
  <si>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</si>
  <si>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</si>
  <si>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</si>
  <si>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</si>
  <si>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</si>
  <si>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</si>
  <si>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</si>
  <si>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</si>
  <si>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</si>
  <si>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</si>
  <si>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</si>
  <si>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</si>
  <si>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</si>
  <si>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</si>
  <si>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</si>
  <si>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</si>
  <si>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</si>
  <si>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</si>
  <si>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</si>
  <si>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</si>
  <si>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</si>
  <si>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</si>
  <si>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</si>
  <si>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</si>
  <si>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</si>
  <si>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</si>
  <si>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</si>
  <si>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</si>
  <si>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</si>
  <si>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</si>
  <si>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</si>
  <si>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</si>
  <si>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</si>
  <si>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</si>
  <si>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</si>
  <si>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</si>
  <si>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</si>
  <si>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</si>
  <si>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</si>
  <si>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</si>
  <si>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</si>
  <si>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</si>
  <si>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</si>
  <si>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</si>
  <si>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</si>
  <si>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</si>
  <si>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</si>
  <si>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</si>
  <si>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</si>
  <si>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</si>
  <si>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</si>
  <si>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</si>
  <si>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</si>
  <si>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</si>
  <si>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</si>
  <si>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</si>
  <si>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</si>
  <si>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</si>
  <si>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</si>
  <si>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</si>
  <si>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</si>
  <si>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</si>
  <si>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</si>
  <si>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</si>
  <si>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</si>
  <si>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</si>
  <si>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</si>
  <si>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</si>
  <si>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</si>
  <si>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</si>
  <si>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</si>
  <si>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</si>
  <si>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</si>
  <si>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</si>
  <si>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</si>
  <si>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</si>
  <si>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</si>
  <si>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</si>
  <si>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</si>
  <si>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</si>
  <si>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</si>
  <si>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</si>
  <si>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</si>
  <si>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</si>
  <si>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</si>
  <si>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</si>
  <si>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</si>
  <si>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</si>
  <si>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</si>
  <si>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</si>
  <si>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</si>
  <si>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</si>
  <si>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</si>
  <si>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</si>
  <si>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</si>
  <si>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</si>
  <si>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</si>
  <si>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</si>
  <si>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</si>
  <si>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</si>
  <si>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</si>
  <si>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</si>
  <si>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</si>
  <si>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</si>
  <si>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</si>
  <si>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</si>
  <si>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</si>
  <si>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</si>
  <si>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</si>
  <si>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</si>
  <si>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</si>
  <si>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</si>
  <si>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</si>
  <si>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</si>
  <si>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</si>
  <si>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</si>
  <si>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</si>
  <si>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</si>
  <si>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</si>
  <si>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</si>
  <si>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</si>
  <si>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</si>
  <si>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</si>
  <si>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</si>
  <si>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</si>
  <si>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</si>
  <si>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</si>
  <si>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</si>
  <si>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</si>
  <si>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</si>
  <si>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</si>
  <si>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</si>
  <si>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</si>
  <si>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</si>
  <si>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</si>
  <si>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</si>
  <si>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</si>
  <si>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</si>
  <si>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</si>
  <si>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</si>
  <si>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</si>
  <si>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</si>
  <si>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</si>
  <si>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</si>
  <si>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</si>
  <si>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</si>
  <si>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</si>
  <si>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</si>
  <si>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</si>
  <si>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</si>
  <si>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</si>
  <si>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</si>
  <si>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</si>
  <si>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</si>
  <si>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</si>
  <si>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</si>
  <si>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</si>
  <si>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</si>
  <si>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</si>
  <si>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</si>
  <si>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</si>
  <si>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</si>
  <si>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</si>
  <si>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</si>
  <si>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</si>
  <si>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</si>
  <si>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</si>
  <si>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</si>
  <si>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</si>
  <si>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</si>
  <si>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</si>
  <si>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</si>
  <si>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</si>
  <si>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</si>
  <si>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</si>
  <si>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</si>
  <si>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</si>
  <si>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</si>
  <si>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</si>
  <si>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</si>
  <si>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</si>
  <si>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</si>
  <si>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</si>
  <si>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</si>
  <si>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</si>
  <si>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</si>
  <si>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</si>
  <si>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</si>
  <si>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</si>
  <si>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</si>
  <si>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</si>
  <si>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</si>
  <si>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</si>
  <si>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</si>
  <si>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</si>
  <si>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</si>
  <si>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</si>
  <si>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</si>
  <si>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</si>
  <si>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</si>
  <si>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</si>
  <si>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</si>
  <si>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</si>
  <si>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</si>
  <si>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</si>
  <si>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</si>
  <si>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</si>
  <si>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</si>
  <si>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</si>
  <si>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</si>
  <si>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</si>
  <si>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</si>
  <si>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</si>
  <si>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</si>
  <si>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</si>
  <si>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</si>
  <si>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</si>
  <si>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</si>
  <si>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</si>
  <si>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</si>
  <si>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</si>
  <si>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</si>
  <si>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</si>
  <si>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</si>
  <si>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</si>
  <si>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</si>
  <si>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</si>
  <si>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</si>
  <si>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</si>
  <si>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</si>
  <si>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</si>
  <si>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</si>
  <si>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</si>
  <si>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</si>
  <si>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</si>
  <si>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</si>
  <si>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</si>
  <si>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</si>
  <si>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</si>
  <si>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</si>
  <si>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</si>
  <si>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</si>
  <si>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</si>
  <si>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</si>
  <si>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</si>
  <si>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</si>
  <si>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</si>
  <si>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</si>
  <si>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</si>
  <si>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</si>
  <si>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</si>
  <si>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</si>
  <si>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</si>
  <si>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</si>
  <si>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</si>
  <si>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</si>
  <si>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</si>
  <si>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</si>
  <si>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</si>
  <si>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</si>
  <si>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</si>
  <si>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</si>
  <si>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</si>
  <si>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</si>
  <si>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</si>
  <si>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</si>
  <si>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</si>
  <si>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</si>
  <si>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</si>
  <si>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</si>
  <si>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</si>
  <si>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</si>
  <si>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</si>
  <si>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</si>
  <si>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</si>
  <si>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</si>
  <si>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</si>
  <si>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</si>
  <si>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</si>
  <si>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</si>
  <si>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</si>
  <si>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</si>
  <si>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</si>
  <si>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</si>
  <si>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</si>
  <si>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</si>
  <si>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</si>
  <si>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</si>
  <si>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</si>
  <si>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</si>
  <si>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</si>
  <si>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</si>
  <si>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</si>
  <si>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</si>
  <si>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</si>
  <si>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</si>
  <si>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</si>
  <si>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</si>
  <si>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</si>
  <si>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</si>
  <si>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</si>
  <si>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</si>
  <si>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</si>
  <si>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</si>
  <si>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</si>
  <si>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</si>
  <si>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</si>
  <si>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</si>
  <si>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</si>
  <si>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</si>
  <si>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</si>
  <si>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</si>
  <si>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</si>
  <si>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</si>
  <si>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</si>
  <si>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</si>
  <si>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</si>
  <si>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</si>
  <si>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</si>
  <si>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</si>
  <si>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</si>
  <si>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</si>
  <si>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</si>
  <si>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</si>
  <si>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</si>
  <si>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</si>
  <si>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</si>
  <si>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</si>
  <si>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</si>
  <si>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</si>
  <si>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</si>
  <si>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</si>
  <si>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</si>
  <si>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</si>
  <si>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</si>
  <si>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</si>
  <si>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</si>
  <si>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</si>
  <si>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</si>
  <si>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</si>
  <si>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</si>
  <si>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</si>
  <si>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</si>
  <si>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</si>
  <si>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</si>
  <si>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</si>
  <si>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</si>
  <si>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</si>
  <si>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</si>
  <si>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</si>
  <si>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</si>
  <si>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</si>
  <si>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</si>
  <si>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</si>
  <si>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</si>
  <si>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</si>
  <si>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</si>
  <si>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</si>
  <si>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</si>
  <si>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</si>
  <si>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</si>
  <si>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</si>
  <si>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</si>
  <si>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</si>
  <si>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</si>
  <si>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</si>
  <si>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</si>
  <si>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</si>
  <si>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</si>
  <si>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</si>
  <si>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</si>
  <si>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</si>
  <si>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</si>
  <si>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</si>
  <si>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</si>
  <si>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</si>
  <si>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</si>
  <si>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</si>
  <si>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</si>
  <si>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</si>
  <si>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</si>
  <si>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</si>
  <si>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</si>
  <si>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</si>
  <si>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</si>
  <si>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</si>
  <si>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</si>
  <si>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</si>
  <si>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</si>
  <si>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</si>
  <si>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</si>
  <si>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</si>
  <si>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</si>
  <si>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</si>
  <si>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</si>
  <si>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</si>
  <si>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</si>
  <si>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</si>
  <si>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</si>
  <si>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</si>
  <si>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</si>
  <si>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</si>
  <si>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</si>
  <si>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</si>
  <si>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</si>
  <si>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</si>
  <si>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</si>
  <si>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</si>
  <si>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</si>
  <si>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</si>
  <si>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</si>
  <si>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</si>
  <si>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</si>
  <si>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</si>
  <si>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</si>
  <si>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</si>
  <si>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</si>
  <si>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</si>
  <si>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</si>
  <si>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</si>
  <si>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</si>
  <si>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</si>
  <si>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</si>
  <si>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</si>
  <si>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</si>
  <si>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</si>
  <si>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</si>
  <si>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</si>
  <si>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</si>
  <si>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</si>
  <si>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</si>
  <si>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</si>
  <si>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</si>
  <si>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</si>
  <si>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</si>
  <si>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</si>
  <si>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</si>
  <si>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</si>
  <si>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</si>
  <si>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</si>
  <si>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</si>
  <si>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</si>
  <si>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</si>
  <si>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</si>
  <si>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</si>
  <si>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</si>
  <si>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</si>
  <si>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</si>
  <si>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</si>
  <si>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</si>
  <si>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</si>
  <si>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</si>
  <si>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</si>
  <si>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</si>
  <si>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</si>
  <si>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</si>
  <si>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</si>
  <si>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</si>
  <si>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</si>
  <si>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</si>
  <si>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</si>
  <si>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</si>
  <si>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</si>
  <si>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</si>
  <si>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</si>
  <si>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</si>
  <si>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</si>
  <si>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</si>
  <si>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</si>
  <si>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</si>
  <si>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</si>
  <si>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</si>
  <si>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</si>
  <si>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</si>
  <si>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</si>
  <si>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</si>
  <si>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</si>
  <si>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</si>
  <si>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</si>
  <si>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</si>
  <si>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</si>
  <si>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</si>
  <si>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</si>
  <si>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</si>
  <si>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</si>
  <si>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</si>
  <si>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</si>
  <si>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</si>
  <si>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</si>
  <si>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</si>
  <si>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</si>
  <si>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</si>
  <si>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</si>
  <si>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</si>
  <si>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</si>
  <si>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</si>
  <si>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</si>
  <si>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</si>
  <si>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</si>
  <si>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</si>
  <si>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</si>
  <si>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</si>
  <si>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</si>
  <si>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</si>
  <si>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</si>
  <si>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</si>
  <si>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</si>
  <si>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</si>
  <si>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</si>
  <si>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</si>
  <si>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</si>
  <si>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</si>
  <si>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</si>
  <si>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</si>
  <si>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</si>
  <si>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</si>
  <si>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</si>
  <si>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</si>
  <si>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</si>
  <si>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</si>
  <si>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</si>
  <si>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</si>
  <si>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</si>
  <si>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</si>
  <si>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</si>
  <si>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</si>
  <si>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</si>
  <si>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</si>
  <si>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</si>
  <si>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</si>
  <si>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</si>
  <si>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</si>
  <si>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</si>
  <si>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</si>
  <si>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</si>
  <si>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</si>
  <si>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</si>
  <si>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</si>
  <si>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</si>
  <si>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</si>
  <si>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</si>
  <si>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</si>
  <si>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</si>
  <si>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</si>
  <si>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</si>
  <si>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</si>
  <si>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</si>
  <si>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</si>
  <si>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</si>
  <si>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</si>
  <si>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</si>
  <si>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</si>
  <si>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</si>
  <si>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</si>
  <si>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</si>
  <si>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</si>
  <si>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</si>
  <si>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</si>
  <si>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</si>
  <si>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</si>
  <si>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</si>
  <si>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</si>
  <si>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</si>
  <si>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</si>
  <si>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</si>
  <si>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</si>
  <si>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</si>
  <si>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</si>
  <si>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</si>
  <si>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</si>
  <si>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</si>
  <si>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</si>
  <si>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</si>
  <si>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</si>
  <si>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</si>
  <si>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</si>
  <si>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</si>
  <si>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</si>
  <si>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</si>
  <si>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</si>
  <si>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</si>
  <si>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</si>
  <si>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</si>
  <si>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</si>
  <si>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</si>
  <si>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</si>
  <si>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</si>
  <si>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</si>
  <si>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</si>
  <si>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</si>
  <si>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</si>
  <si>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</si>
  <si>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</si>
  <si>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</si>
  <si>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</si>
  <si>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</si>
  <si>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</si>
  <si>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</si>
  <si>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</si>
  <si>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</si>
  <si>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</si>
  <si>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</si>
  <si>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</si>
  <si>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</si>
  <si>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</si>
  <si>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</si>
  <si>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</si>
  <si>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</si>
  <si>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</si>
  <si>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</si>
  <si>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</si>
  <si>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</si>
  <si>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</si>
  <si>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</si>
  <si>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</si>
  <si>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</si>
  <si>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</si>
  <si>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</si>
  <si>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</si>
  <si>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</si>
  <si>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</si>
  <si>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</si>
  <si>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</si>
  <si>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</si>
  <si>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</si>
  <si>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</si>
  <si>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</si>
  <si>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</si>
  <si>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</si>
  <si>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</si>
  <si>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</si>
  <si>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</si>
  <si>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</si>
  <si>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</si>
  <si>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</si>
  <si>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</si>
  <si>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</si>
  <si>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</si>
  <si>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</si>
  <si>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</si>
  <si>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</si>
  <si>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</si>
  <si>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</si>
  <si>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</si>
  <si>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</si>
  <si>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</si>
  <si>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</si>
  <si>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</si>
  <si>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</si>
  <si>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</si>
  <si>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</si>
  <si>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</si>
  <si>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</si>
  <si>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</si>
  <si>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</si>
  <si>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</si>
  <si>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</si>
  <si>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</si>
  <si>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</si>
  <si>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</si>
  <si>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</si>
  <si>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</si>
  <si>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</si>
  <si>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</si>
  <si>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</si>
  <si>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</si>
  <si>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</si>
  <si>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</si>
  <si>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</si>
  <si>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</si>
  <si>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</si>
  <si>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</si>
  <si>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</si>
  <si>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</si>
  <si>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</si>
  <si>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</si>
  <si>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</si>
  <si>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</si>
  <si>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</si>
  <si>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</si>
  <si>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</si>
  <si>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</si>
  <si>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</si>
  <si>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</si>
  <si>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</si>
  <si>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</si>
  <si>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</si>
  <si>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</si>
  <si>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</si>
  <si>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</si>
  <si>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</si>
  <si>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</si>
  <si>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</si>
  <si>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</si>
  <si>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</si>
  <si>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</si>
  <si>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</si>
  <si>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</si>
  <si>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</si>
  <si>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</si>
  <si>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</si>
  <si>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</si>
  <si>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</si>
  <si>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</si>
  <si>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</si>
  <si>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</si>
  <si>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</si>
  <si>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</si>
  <si>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</si>
  <si>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</si>
  <si>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</si>
  <si>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</si>
  <si>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</si>
  <si>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</si>
  <si>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</si>
  <si>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</si>
  <si>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</si>
  <si>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</si>
  <si>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</si>
  <si>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</si>
  <si>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</si>
  <si>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</si>
  <si>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</si>
  <si>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</si>
  <si>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</si>
  <si>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</si>
  <si>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</si>
  <si>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</si>
  <si>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</si>
  <si>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</si>
  <si>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</si>
  <si>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</si>
  <si>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</si>
  <si>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</si>
  <si>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</si>
  <si>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</si>
  <si>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</si>
  <si>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</si>
  <si>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</si>
  <si>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</si>
  <si>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</si>
  <si>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</si>
  <si>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</si>
  <si>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</si>
  <si>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</si>
  <si>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</si>
  <si>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</si>
  <si>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</si>
  <si>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</si>
  <si>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</si>
  <si>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</si>
  <si>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</si>
  <si>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</si>
  <si>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</si>
  <si>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</si>
  <si>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</si>
  <si>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</si>
  <si>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</si>
  <si>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</si>
  <si>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</si>
  <si>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</si>
  <si>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</si>
  <si>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</si>
  <si>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</si>
  <si>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</si>
  <si>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</si>
  <si>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</si>
  <si>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</si>
  <si>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</si>
  <si>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</si>
  <si>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</si>
  <si>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</si>
  <si>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</si>
  <si>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</si>
  <si>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</si>
  <si>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</si>
  <si>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</si>
  <si>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</si>
  <si>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</si>
  <si>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</si>
  <si>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</si>
  <si>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</si>
  <si>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</si>
  <si>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</si>
  <si>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</si>
  <si>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</si>
  <si>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</si>
  <si>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</si>
  <si>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</si>
  <si>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</si>
  <si>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</si>
  <si>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</si>
  <si>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</si>
  <si>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</si>
  <si>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</si>
  <si>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</si>
  <si>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</si>
  <si>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</si>
  <si>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</si>
  <si>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</si>
  <si>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</si>
  <si>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</si>
  <si>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</si>
  <si>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</si>
  <si>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</si>
  <si>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</si>
  <si>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</si>
  <si>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</si>
  <si>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</si>
  <si>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</si>
  <si>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</si>
  <si>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</si>
  <si>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</si>
  <si>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</si>
  <si>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</si>
  <si>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</si>
  <si>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</si>
  <si>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</si>
  <si>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</si>
  <si>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</si>
  <si>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</si>
  <si>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</si>
  <si>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</si>
  <si>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</si>
  <si>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</si>
  <si>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</si>
  <si>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</si>
  <si>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</si>
  <si>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</si>
  <si>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</si>
  <si>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</si>
  <si>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</si>
  <si>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</si>
  <si>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</si>
  <si>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</si>
  <si>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</si>
  <si>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</si>
  <si>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</si>
  <si>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</si>
  <si>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</si>
  <si>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</si>
  <si>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</si>
  <si>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</si>
  <si>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</si>
  <si>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</si>
  <si>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</si>
  <si>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</si>
  <si>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</si>
  <si>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</si>
  <si>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</si>
  <si>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</si>
  <si>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</si>
  <si>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</si>
  <si>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</si>
  <si>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</si>
  <si>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</si>
  <si>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</si>
  <si>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</si>
  <si>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</si>
  <si>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</si>
  <si>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</si>
  <si>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</si>
  <si>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</si>
  <si>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</si>
  <si>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</si>
  <si>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</si>
  <si>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</si>
  <si>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</si>
  <si>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</si>
  <si>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</si>
  <si>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</si>
  <si>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</si>
  <si>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</si>
  <si>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</si>
  <si>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</si>
  <si>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</si>
  <si>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</si>
  <si>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</si>
  <si>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</si>
  <si>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</si>
  <si>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</si>
  <si>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</si>
  <si>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</si>
  <si>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</si>
  <si>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</si>
  <si>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</si>
  <si>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</si>
  <si>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</si>
  <si>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</si>
  <si>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</si>
  <si>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</si>
  <si>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</si>
  <si>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</si>
  <si>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</si>
  <si>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</si>
  <si>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</si>
  <si>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</si>
  <si>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</si>
  <si>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</si>
  <si>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</si>
  <si>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</si>
  <si>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</si>
  <si>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</si>
  <si>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</si>
  <si>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</si>
  <si>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</si>
  <si>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</si>
  <si>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</si>
  <si>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</si>
  <si>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</si>
  <si>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</si>
  <si>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</si>
  <si>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</si>
  <si>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</si>
  <si>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</si>
  <si>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</si>
  <si>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</si>
  <si>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</si>
  <si>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</si>
  <si>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</si>
  <si>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</si>
  <si>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</si>
  <si>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</si>
  <si>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</si>
  <si>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</si>
  <si>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</si>
  <si>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</si>
  <si>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</si>
  <si>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</si>
  <si>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</si>
  <si>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</si>
  <si>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</si>
  <si>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</si>
  <si>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</si>
  <si>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</si>
  <si>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</si>
  <si>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</si>
  <si>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</si>
  <si>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</si>
  <si>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</si>
  <si>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</si>
  <si>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</si>
  <si>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</si>
  <si>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</si>
  <si>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</si>
  <si>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</si>
  <si>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</si>
  <si>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</si>
  <si>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</si>
  <si>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</si>
  <si>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</si>
  <si>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</si>
  <si>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</si>
  <si>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</si>
  <si>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</si>
  <si>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</si>
  <si>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</si>
  <si>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</si>
  <si>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</si>
  <si>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</si>
  <si>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</si>
  <si>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</si>
  <si>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</si>
  <si>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</si>
  <si>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</si>
  <si>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</si>
  <si>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</si>
  <si>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</si>
  <si>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</si>
  <si>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</si>
  <si>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</si>
  <si>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</si>
  <si>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</si>
  <si>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</si>
  <si>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</si>
  <si>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</si>
  <si>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</si>
  <si>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</si>
  <si>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</si>
  <si>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</si>
  <si>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</si>
  <si>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</si>
  <si>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</si>
  <si>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</si>
  <si>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</si>
  <si>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</si>
  <si>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</si>
  <si>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</si>
  <si>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</si>
  <si>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</si>
  <si>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</si>
  <si>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</si>
  <si>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</si>
  <si>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</si>
  <si>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</si>
  <si>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</si>
  <si>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</si>
  <si>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</si>
  <si>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</si>
  <si>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</si>
  <si>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</si>
  <si>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</si>
  <si>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</si>
  <si>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</si>
  <si>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</si>
  <si>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</si>
  <si>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</si>
  <si>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</si>
  <si>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</si>
  <si>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</si>
  <si>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</si>
  <si>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</si>
  <si>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</si>
  <si>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</si>
  <si>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</si>
  <si>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</si>
  <si>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</si>
  <si>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</si>
  <si>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</si>
  <si>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</si>
  <si>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</si>
  <si>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</si>
  <si>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</si>
  <si>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</si>
  <si>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</si>
  <si>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</si>
  <si>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</si>
  <si>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</si>
  <si>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</si>
  <si>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</si>
  <si>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</si>
  <si>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</si>
  <si>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</si>
  <si>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</si>
  <si>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</si>
  <si>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</si>
  <si>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</si>
  <si>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</si>
  <si>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</si>
  <si>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</si>
  <si>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</si>
  <si>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</si>
  <si>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</si>
  <si>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</si>
  <si>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</si>
  <si>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</si>
  <si>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</si>
  <si>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</si>
  <si>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</si>
  <si>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</si>
  <si>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</si>
  <si>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</si>
  <si>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</si>
  <si>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</si>
  <si>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</si>
  <si>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</si>
  <si>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</si>
  <si>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</si>
  <si>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</si>
  <si>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</si>
  <si>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</si>
  <si>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</si>
  <si>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</si>
  <si>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</si>
  <si>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</si>
  <si>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</si>
  <si>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</si>
  <si>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</si>
  <si>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</si>
  <si>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</si>
  <si>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</si>
  <si>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</si>
  <si>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</si>
  <si>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</si>
  <si>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</si>
  <si>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</si>
  <si>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</si>
  <si>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</si>
  <si>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</si>
  <si>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</si>
  <si>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</si>
  <si>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</si>
  <si>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</si>
  <si>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</si>
  <si>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</si>
  <si>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</si>
  <si>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</si>
  <si>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</si>
  <si>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</si>
  <si>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</si>
  <si>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</si>
  <si>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</si>
  <si>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</si>
  <si>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</si>
  <si>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</si>
  <si>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</si>
  <si>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</si>
  <si>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</si>
  <si>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</si>
  <si>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</si>
  <si>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</si>
  <si>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</si>
  <si>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</si>
  <si>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</si>
  <si>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</si>
  <si>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</si>
  <si>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</si>
  <si>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</si>
  <si>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</si>
  <si>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</si>
  <si>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</si>
  <si>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</si>
  <si>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</si>
  <si>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</si>
  <si>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</si>
  <si>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</si>
  <si>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</si>
  <si>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</si>
  <si>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</si>
  <si>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</si>
  <si>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</si>
  <si>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</si>
  <si>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</si>
  <si>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</si>
  <si>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</si>
  <si>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</si>
  <si>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</si>
  <si>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</si>
  <si>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</si>
  <si>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</si>
  <si>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</si>
  <si>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</si>
  <si>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</si>
  <si>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</si>
  <si>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</si>
  <si>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</si>
  <si>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</si>
  <si>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</si>
  <si>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</si>
  <si>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</si>
  <si>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</si>
  <si>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</si>
  <si>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</si>
  <si>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</si>
  <si>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</si>
  <si>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</si>
  <si>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</si>
  <si>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</si>
  <si>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</si>
  <si>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</si>
  <si>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</si>
  <si>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</si>
  <si>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</si>
  <si>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</si>
  <si>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</si>
  <si>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</si>
  <si>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</si>
  <si>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</si>
  <si>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</si>
  <si>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</si>
  <si>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</si>
  <si>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</si>
  <si>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</si>
  <si>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</si>
  <si>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</si>
  <si>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</si>
  <si>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</si>
  <si>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</si>
  <si>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</si>
  <si>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</si>
  <si>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</si>
  <si>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</si>
  <si>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</si>
  <si>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</si>
  <si>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</si>
  <si>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</si>
  <si>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</si>
  <si>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</si>
  <si>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</si>
  <si>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</si>
  <si>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</si>
  <si>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</si>
  <si>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</si>
  <si>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</si>
  <si>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</si>
  <si>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</si>
  <si>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</si>
  <si>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</si>
  <si>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</si>
  <si>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</si>
  <si>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</si>
  <si>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</si>
  <si>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</si>
  <si>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</si>
  <si>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</si>
  <si>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</si>
  <si>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</si>
  <si>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</si>
  <si>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</si>
  <si>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</si>
  <si>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</si>
  <si>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</si>
  <si>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</si>
  <si>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</si>
  <si>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</si>
  <si>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</si>
  <si>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</si>
  <si>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</si>
  <si>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</si>
  <si>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</si>
  <si>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</si>
  <si>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</si>
  <si>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</si>
  <si>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</si>
  <si>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</si>
  <si>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</si>
  <si>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</si>
  <si>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</si>
  <si>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</si>
  <si>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</si>
  <si>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</si>
  <si>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</si>
  <si>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</si>
  <si>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</si>
  <si>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</si>
  <si>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</si>
  <si>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</si>
  <si>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</si>
  <si>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</si>
  <si>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</si>
  <si>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</si>
  <si>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</si>
  <si>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</si>
  <si>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</si>
  <si>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</si>
  <si>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</si>
  <si>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</si>
  <si>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</si>
  <si>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</si>
  <si>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</si>
  <si>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</si>
  <si>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</si>
  <si>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</si>
  <si>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</si>
  <si>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</si>
  <si>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</si>
  <si>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</si>
  <si>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</si>
  <si>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</si>
  <si>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</si>
  <si>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</si>
  <si>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</si>
  <si>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</si>
  <si>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</si>
  <si>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</si>
  <si>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</si>
  <si>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</si>
  <si>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</si>
  <si>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</si>
  <si>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</si>
  <si>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</si>
  <si>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</si>
  <si>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</si>
  <si>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</si>
  <si>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</si>
  <si>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</si>
  <si>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</si>
  <si>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</si>
  <si>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</si>
  <si>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</si>
  <si>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</si>
  <si>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</si>
  <si>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</si>
  <si>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</si>
  <si>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</si>
  <si>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</si>
  <si>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</si>
  <si>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</si>
  <si>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</si>
  <si>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</si>
  <si>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</si>
  <si>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</si>
  <si>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</si>
  <si>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</si>
  <si>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</si>
  <si>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</si>
  <si>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</si>
  <si>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</si>
  <si>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</si>
  <si>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</si>
  <si>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</si>
  <si>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</si>
  <si>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</si>
  <si>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</si>
  <si>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</si>
  <si>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</si>
  <si>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</si>
  <si>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</si>
  <si>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</si>
  <si>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</si>
  <si>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</si>
  <si>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</si>
  <si>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</si>
  <si>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</si>
  <si>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</si>
  <si>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</si>
  <si>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</si>
  <si>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</si>
  <si>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</si>
  <si>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</si>
  <si>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</si>
  <si>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</si>
  <si>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</si>
  <si>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</si>
  <si>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</si>
  <si>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</si>
  <si>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</si>
  <si>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</si>
  <si>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</si>
  <si>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</si>
  <si>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</si>
  <si>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</si>
  <si>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</si>
  <si>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</si>
  <si>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</si>
  <si>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</si>
  <si>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</si>
  <si>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</si>
  <si>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</si>
  <si>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</si>
  <si>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</si>
  <si>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</si>
  <si>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</si>
  <si>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</si>
  <si>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</si>
  <si>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</si>
  <si>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</si>
  <si>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</si>
  <si>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</si>
  <si>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</si>
  <si>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</si>
  <si>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</si>
  <si>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</si>
  <si>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</si>
  <si>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</si>
  <si>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</si>
  <si>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</si>
  <si>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</si>
  <si>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</si>
  <si>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</si>
  <si>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</si>
  <si>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</si>
  <si>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</si>
  <si>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</si>
  <si>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</si>
  <si>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</si>
  <si>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</si>
  <si>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</si>
  <si>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</si>
  <si>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</si>
  <si>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</si>
  <si>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</si>
  <si>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</si>
  <si>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</si>
  <si>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</si>
  <si>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</si>
  <si>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</si>
  <si>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</si>
  <si>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</si>
  <si>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</si>
  <si>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</si>
  <si>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</si>
  <si>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</si>
  <si>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</si>
  <si>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</si>
  <si>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</si>
  <si>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</si>
  <si>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</si>
  <si>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</si>
  <si>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</si>
  <si>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</si>
  <si>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</si>
  <si>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</si>
  <si>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</si>
  <si>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</si>
  <si>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</si>
  <si>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</si>
  <si>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</si>
  <si>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</si>
  <si>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</si>
  <si>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</si>
  <si>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</si>
  <si>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</si>
  <si>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</si>
  <si>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</si>
  <si>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</si>
  <si>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</si>
  <si>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</si>
  <si>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</si>
  <si>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</si>
  <si>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</si>
  <si>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</si>
  <si>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</si>
  <si>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</si>
  <si>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</si>
  <si>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</si>
  <si>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</si>
  <si>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</si>
  <si>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</si>
  <si>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</si>
  <si>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</si>
  <si>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</si>
  <si>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</si>
  <si>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</si>
  <si>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</si>
  <si>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</si>
  <si>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</si>
  <si>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</si>
  <si>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</si>
  <si>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</si>
  <si>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</si>
  <si>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</si>
  <si>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</si>
  <si>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</si>
  <si>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</si>
  <si>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</si>
  <si>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</si>
  <si>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</si>
  <si>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</si>
  <si>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</si>
  <si>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</si>
  <si>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</si>
  <si>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</si>
  <si>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</si>
  <si>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</si>
  <si>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</si>
  <si>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</si>
  <si>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</si>
  <si>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</si>
  <si>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</si>
  <si>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</si>
  <si>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</si>
  <si>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</si>
  <si>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</si>
  <si>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</si>
  <si>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</si>
  <si>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</si>
  <si>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</si>
  <si>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</si>
  <si>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</si>
  <si>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</si>
  <si>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</si>
  <si>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</si>
  <si>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</si>
  <si>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</si>
  <si>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</si>
  <si>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</si>
  <si>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</si>
  <si>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</si>
  <si>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</si>
  <si>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</si>
  <si>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</si>
  <si>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</si>
  <si>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</si>
  <si>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</si>
  <si>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</si>
  <si>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</si>
  <si>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</si>
  <si>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</si>
  <si>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</si>
  <si>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</si>
  <si>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</si>
  <si>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</si>
  <si>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</si>
  <si>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</si>
  <si>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</si>
  <si>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</si>
  <si>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</si>
  <si>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</si>
  <si>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</si>
  <si>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</si>
  <si>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</si>
  <si>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</si>
  <si>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</si>
  <si>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</si>
  <si>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</si>
  <si>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</si>
  <si>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</si>
  <si>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</si>
  <si>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</si>
  <si>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</si>
  <si>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</si>
  <si>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</si>
  <si>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</si>
  <si>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</si>
  <si>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</si>
  <si>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</si>
  <si>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</si>
  <si>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</si>
  <si>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</si>
  <si>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</si>
  <si>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</si>
  <si>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</si>
  <si>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</si>
  <si>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</si>
  <si>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</si>
  <si>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</si>
  <si>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</si>
  <si>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</si>
  <si>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</si>
  <si>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</si>
  <si>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</si>
  <si>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</si>
  <si>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</si>
  <si>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</si>
  <si>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</si>
  <si>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</si>
  <si>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</si>
  <si>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</si>
  <si>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</si>
  <si>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</si>
  <si>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</si>
  <si>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</si>
  <si>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</si>
  <si>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</si>
  <si>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</si>
  <si>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</si>
  <si>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</si>
  <si>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</si>
  <si>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</si>
  <si>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</si>
  <si>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</si>
  <si>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</si>
  <si>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</si>
  <si>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</si>
  <si>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</si>
  <si>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</si>
  <si>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</si>
  <si>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</si>
  <si>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</si>
  <si>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</si>
  <si>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</si>
  <si>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</si>
  <si>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</si>
  <si>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</si>
  <si>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</si>
  <si>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</si>
  <si>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</si>
  <si>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</si>
  <si>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</si>
  <si>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</si>
  <si>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</si>
  <si>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</si>
  <si>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</si>
  <si>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</si>
  <si>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</si>
  <si>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</si>
  <si>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</si>
  <si>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</si>
  <si>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</si>
  <si>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</si>
  <si>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</si>
  <si>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</si>
  <si>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</si>
  <si>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</si>
  <si>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</si>
  <si>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</si>
  <si>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</si>
  <si>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</si>
  <si>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</si>
  <si>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</si>
  <si>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</si>
  <si>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</si>
  <si>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</si>
  <si>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</si>
  <si>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</si>
  <si>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</si>
  <si>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</si>
  <si>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</si>
  <si>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</si>
  <si>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</si>
  <si>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</si>
  <si>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</si>
  <si>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</si>
  <si>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</si>
  <si>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</si>
  <si>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</si>
  <si>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</si>
  <si>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</si>
  <si>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</si>
  <si>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</si>
  <si>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</si>
  <si>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</si>
  <si>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</si>
  <si>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</si>
  <si>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</si>
  <si>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</si>
  <si>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</si>
  <si>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</si>
  <si>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</si>
  <si>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</si>
  <si>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</si>
  <si>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</si>
  <si>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</si>
  <si>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</si>
  <si>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</si>
  <si>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</si>
  <si>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</si>
  <si>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</si>
  <si>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</si>
  <si>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</si>
  <si>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</si>
  <si>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</si>
  <si>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</si>
  <si>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</si>
  <si>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</si>
  <si>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</si>
  <si>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</si>
  <si>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</si>
  <si>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</si>
  <si>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</si>
  <si>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</si>
  <si>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</si>
  <si>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</si>
  <si>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</si>
  <si>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</si>
  <si>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</si>
  <si>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</si>
  <si>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</si>
  <si>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</si>
  <si>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</si>
  <si>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</si>
  <si>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</si>
  <si>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</si>
  <si>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</si>
  <si>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</si>
  <si>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</si>
  <si>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</si>
  <si>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</si>
  <si>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</si>
  <si>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</si>
  <si>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</si>
  <si>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</si>
  <si>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</si>
  <si>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</si>
  <si>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</si>
  <si>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</si>
  <si>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</si>
  <si>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</si>
  <si>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</si>
  <si>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</si>
  <si>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</si>
  <si>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</si>
  <si>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</si>
  <si>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</si>
  <si>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</si>
  <si>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</si>
  <si>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</si>
  <si>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</si>
  <si>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</si>
  <si>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</si>
  <si>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</si>
  <si>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</si>
  <si>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</si>
  <si>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</si>
  <si>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</si>
  <si>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</si>
  <si>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</si>
  <si>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</si>
  <si>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</si>
  <si>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</si>
  <si>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</si>
  <si>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</si>
  <si>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</si>
  <si>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</si>
  <si>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</si>
  <si>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</si>
  <si>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</si>
  <si>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</si>
  <si>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</si>
  <si>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</si>
  <si>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</si>
  <si>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</si>
  <si>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</si>
  <si>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</si>
  <si>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</si>
  <si>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</si>
  <si>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</si>
  <si>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</si>
  <si>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</si>
  <si>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</si>
  <si>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</si>
  <si>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</si>
  <si>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</si>
  <si>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</si>
  <si>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</si>
  <si>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</si>
  <si>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</si>
  <si>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</si>
  <si>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</si>
  <si>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</si>
  <si>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</si>
  <si>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</si>
  <si>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</si>
  <si>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</si>
  <si>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</si>
  <si>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</si>
  <si>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</si>
  <si>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</si>
  <si>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</si>
  <si>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</si>
  <si>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</si>
  <si>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</si>
  <si>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</si>
  <si>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</si>
  <si>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</si>
  <si>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</si>
  <si>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</si>
  <si>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</si>
  <si>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</si>
  <si>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</si>
  <si>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</si>
  <si>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</si>
  <si>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</si>
  <si>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</si>
  <si>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</si>
  <si>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</si>
  <si>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</si>
  <si>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</si>
  <si>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</si>
  <si>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</si>
  <si>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</si>
  <si>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</si>
  <si>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</si>
  <si>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</si>
  <si>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</si>
  <si>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</si>
  <si>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</si>
  <si>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</si>
  <si>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</si>
  <si>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</si>
  <si>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</si>
  <si>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</si>
  <si>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</si>
  <si>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</si>
  <si>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</si>
  <si>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</si>
  <si>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</si>
  <si>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</si>
  <si>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</si>
  <si>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</si>
  <si>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</si>
  <si>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</si>
  <si>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</si>
  <si>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</si>
  <si>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</si>
  <si>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</si>
  <si>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</si>
  <si>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</si>
  <si>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</si>
  <si>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</si>
  <si>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</si>
  <si>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</si>
  <si>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</si>
  <si>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</si>
  <si>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</si>
  <si>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</si>
  <si>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</si>
  <si>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</si>
  <si>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</si>
  <si>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</si>
  <si>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</si>
  <si>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</si>
  <si>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</si>
  <si>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</si>
  <si>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</si>
  <si>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</si>
  <si>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</si>
  <si>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</si>
  <si>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</si>
  <si>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</si>
  <si>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</si>
  <si>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</si>
  <si>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</si>
  <si>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</si>
  <si>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</si>
  <si>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</si>
  <si>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</si>
  <si>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</si>
  <si>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</si>
  <si>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</si>
  <si>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</si>
  <si>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</si>
  <si>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</si>
  <si>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</si>
  <si>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</si>
  <si>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</si>
  <si>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</si>
  <si>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</si>
  <si>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</si>
  <si>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</si>
  <si>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</si>
  <si>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</si>
  <si>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</si>
  <si>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</si>
  <si>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</si>
  <si>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</si>
  <si>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</si>
  <si>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</si>
  <si>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</si>
  <si>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</si>
  <si>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</si>
  <si>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</si>
  <si>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</si>
  <si>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</si>
  <si>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</si>
  <si>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</si>
  <si>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</si>
  <si>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</si>
  <si>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</si>
  <si>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</si>
  <si>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</si>
  <si>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</si>
  <si>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</si>
  <si>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</si>
  <si>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</si>
  <si>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</si>
  <si>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</si>
  <si>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</si>
  <si>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</si>
  <si>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</si>
  <si>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</si>
  <si>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</si>
  <si>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</si>
  <si>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</si>
  <si>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</si>
  <si>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</si>
  <si>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</si>
  <si>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</si>
  <si>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</si>
  <si>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</si>
  <si>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</si>
  <si>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</si>
  <si>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</si>
  <si>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</si>
  <si>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</si>
  <si>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</si>
  <si>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</si>
  <si>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</si>
  <si>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</si>
  <si>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</si>
  <si>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</si>
  <si>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</si>
  <si>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</si>
  <si>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</si>
  <si>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</si>
  <si>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</si>
  <si>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</si>
  <si>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</si>
  <si>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</si>
  <si>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</si>
  <si>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</si>
  <si>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</si>
  <si>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</si>
  <si>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</si>
  <si>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</si>
  <si>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</si>
  <si>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</si>
  <si>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</si>
  <si>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</si>
  <si>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</si>
  <si>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</si>
  <si>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</si>
  <si>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</si>
  <si>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</si>
  <si>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</si>
  <si>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</si>
  <si>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</si>
  <si>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</si>
  <si>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</si>
  <si>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</si>
  <si>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</si>
  <si>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</si>
  <si>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</si>
  <si>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</si>
  <si>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</si>
  <si>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</si>
  <si>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</si>
  <si>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</si>
  <si>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</si>
  <si>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</si>
  <si>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</si>
  <si>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</si>
  <si>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</si>
  <si>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</si>
  <si>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</si>
  <si>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</si>
  <si>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</si>
  <si>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</si>
  <si>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</si>
  <si>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</si>
  <si>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</si>
  <si>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</si>
  <si>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</si>
  <si>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</si>
  <si>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</si>
  <si>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</si>
  <si>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</si>
  <si>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</si>
  <si>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</si>
  <si>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</si>
  <si>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</si>
  <si>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</si>
  <si>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</si>
  <si>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</si>
  <si>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</si>
  <si>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</si>
  <si>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</si>
  <si>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</si>
  <si>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</si>
  <si>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</si>
  <si>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</si>
  <si>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</si>
  <si>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</si>
  <si>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</si>
  <si>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</si>
  <si>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</si>
  <si>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</si>
  <si>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</si>
  <si>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</si>
  <si>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</si>
  <si>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</si>
  <si>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</si>
  <si>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</si>
  <si>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</si>
  <si>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</si>
  <si>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</si>
  <si>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</si>
  <si>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</si>
  <si>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</si>
  <si>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</si>
  <si>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</si>
  <si>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</si>
  <si>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</si>
  <si>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</si>
  <si>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</si>
  <si>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</si>
  <si>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</si>
  <si>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</si>
  <si>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</si>
  <si>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</si>
  <si>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</si>
  <si>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</si>
  <si>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</si>
  <si>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</si>
  <si>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</si>
  <si>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</si>
  <si>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</si>
  <si>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</si>
  <si>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</si>
  <si>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</si>
  <si>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</si>
  <si>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</si>
  <si>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</si>
  <si>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</si>
  <si>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</si>
  <si>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</si>
  <si>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</si>
  <si>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</si>
  <si>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</si>
  <si>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</si>
  <si>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</si>
  <si>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</si>
  <si>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</si>
  <si>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</si>
  <si>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</si>
  <si>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</si>
  <si>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</si>
  <si>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</si>
  <si>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</si>
  <si>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</si>
  <si>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</si>
  <si>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</si>
  <si>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</si>
  <si>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</si>
  <si>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</si>
  <si>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</si>
  <si>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</si>
  <si>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</si>
  <si>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</si>
  <si>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</si>
  <si>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</si>
  <si>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</si>
  <si>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</si>
  <si>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</si>
  <si>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</si>
  <si>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</si>
  <si>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</si>
  <si>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</si>
  <si>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</si>
  <si>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</si>
  <si>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</si>
  <si>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</si>
  <si>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</si>
  <si>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</si>
  <si>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</si>
  <si>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</si>
  <si>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</si>
  <si>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</si>
  <si>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</si>
  <si>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</si>
  <si>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</si>
  <si>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</si>
  <si>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</si>
  <si>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</si>
  <si>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</si>
  <si>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</si>
  <si>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</si>
  <si>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</si>
  <si>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</si>
  <si>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</si>
  <si>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</si>
  <si>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</si>
  <si>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</si>
  <si>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</si>
  <si>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</si>
  <si>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</si>
  <si>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</si>
  <si>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</si>
  <si>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</si>
  <si>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</si>
  <si>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</si>
  <si>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</si>
  <si>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</si>
  <si>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</si>
  <si>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</si>
  <si>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</si>
  <si>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</si>
  <si>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</si>
  <si>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</si>
  <si>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</si>
  <si>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</si>
  <si>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</si>
  <si>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</si>
  <si>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</si>
  <si>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</si>
  <si>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</si>
  <si>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</si>
  <si>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</si>
  <si>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</si>
  <si>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</si>
  <si>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</si>
  <si>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</si>
  <si>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</si>
  <si>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</si>
  <si>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</si>
  <si>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</si>
  <si>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</si>
  <si>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</si>
  <si>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</si>
  <si>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</si>
  <si>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</si>
  <si>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</si>
  <si>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</si>
  <si>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</si>
  <si>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</si>
  <si>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</si>
  <si>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</si>
  <si>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</si>
  <si>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</si>
  <si>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</si>
  <si>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</si>
  <si>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</si>
  <si>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</si>
  <si>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</si>
  <si>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</si>
  <si>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</si>
  <si>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</si>
  <si>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</si>
  <si>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</si>
  <si>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</si>
  <si>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</si>
  <si>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</si>
  <si>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</si>
  <si>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</si>
  <si>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</si>
  <si>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</si>
  <si>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</si>
  <si>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</si>
  <si>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</si>
  <si>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</si>
  <si>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</si>
  <si>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</si>
  <si>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</si>
  <si>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</si>
  <si>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</si>
  <si>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</si>
  <si>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</si>
  <si>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</si>
  <si>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</si>
  <si>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</si>
  <si>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</si>
  <si>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</si>
  <si>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</si>
  <si>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</si>
  <si>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</si>
  <si>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</si>
  <si>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</si>
  <si>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</si>
  <si>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</si>
  <si>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</si>
  <si>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</si>
  <si>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</si>
  <si>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</si>
  <si>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</si>
  <si>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</si>
  <si>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</si>
  <si>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</si>
  <si>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</si>
  <si>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</si>
  <si>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</si>
  <si>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</si>
  <si>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</si>
  <si>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</si>
  <si>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</si>
  <si>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</si>
  <si>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</si>
  <si>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</si>
  <si>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</si>
  <si>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</si>
  <si>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</si>
  <si>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</si>
  <si>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</si>
  <si>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</si>
  <si>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</si>
  <si>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</si>
  <si>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</si>
  <si>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</si>
  <si>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</si>
  <si>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</si>
  <si>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</si>
  <si>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</si>
  <si>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</si>
  <si>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</si>
  <si>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</si>
  <si>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</si>
  <si>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</si>
  <si>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</si>
  <si>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</si>
  <si>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</si>
  <si>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</si>
  <si>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</si>
  <si>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</si>
  <si>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</si>
  <si>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</si>
  <si>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</si>
  <si>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</si>
  <si>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</si>
  <si>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</si>
  <si>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</si>
  <si>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</si>
  <si>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</si>
  <si>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</si>
  <si>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</si>
  <si>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</si>
  <si>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</si>
  <si>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</si>
  <si>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</si>
  <si>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</si>
  <si>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</si>
  <si>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</si>
  <si>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</si>
  <si>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</si>
  <si>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</si>
  <si>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</si>
  <si>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</si>
  <si>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</si>
  <si>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</si>
  <si>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</si>
  <si>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</si>
  <si>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</si>
  <si>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</si>
  <si>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</si>
  <si>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</si>
  <si>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</si>
  <si>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</si>
  <si>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</si>
  <si>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</si>
  <si>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</si>
  <si>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</si>
  <si>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</si>
  <si>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</si>
  <si>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</si>
  <si>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</si>
  <si>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</si>
  <si>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</si>
  <si>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</si>
  <si>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</si>
  <si>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</si>
  <si>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</si>
  <si>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</si>
  <si>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</si>
  <si>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</si>
  <si>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</si>
  <si>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</si>
  <si>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</si>
  <si>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</si>
  <si>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</si>
  <si>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</si>
  <si>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</si>
  <si>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</si>
  <si>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</si>
  <si>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</si>
  <si>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</si>
  <si>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</si>
  <si>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</si>
  <si>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</si>
  <si>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</si>
  <si>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</si>
  <si>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</si>
  <si>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</si>
  <si>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</si>
  <si>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</si>
  <si>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</si>
  <si>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</si>
  <si>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</si>
  <si>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</si>
  <si>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</si>
  <si>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</si>
  <si>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</si>
  <si>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</si>
  <si>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</si>
  <si>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</si>
  <si>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</si>
  <si>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</si>
  <si>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</si>
  <si>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</si>
  <si>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</si>
  <si>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</si>
  <si>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</si>
  <si>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</si>
  <si>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</si>
  <si>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</si>
  <si>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</si>
  <si>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</si>
  <si>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</si>
  <si>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</si>
  <si>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</si>
  <si>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</si>
  <si>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</si>
  <si>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</si>
  <si>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</si>
  <si>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</si>
  <si>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</si>
  <si>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</si>
  <si>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</si>
  <si>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</si>
  <si>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</si>
  <si>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</si>
  <si>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</si>
  <si>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</si>
  <si>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</si>
  <si>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</si>
  <si>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</si>
  <si>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</si>
  <si>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</si>
  <si>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</si>
  <si>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</si>
  <si>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</si>
  <si>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</si>
  <si>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</si>
  <si>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</si>
  <si>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</si>
  <si>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</si>
  <si>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</si>
  <si>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</si>
  <si>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</si>
  <si>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</si>
  <si>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</si>
  <si>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</si>
  <si>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</si>
  <si>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</si>
  <si>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</si>
  <si>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</si>
  <si>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</si>
  <si>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</si>
  <si>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</si>
  <si>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</si>
  <si>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</si>
  <si>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</si>
  <si>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</si>
  <si>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</si>
  <si>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</si>
  <si>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</si>
  <si>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</si>
  <si>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</si>
  <si>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</si>
  <si>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</si>
  <si>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</si>
  <si>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</si>
  <si>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</si>
  <si>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</si>
  <si>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</si>
  <si>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</si>
  <si>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</si>
  <si>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</si>
  <si>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</si>
  <si>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</si>
  <si>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</si>
  <si>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</si>
  <si>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</si>
  <si>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</si>
  <si>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</si>
  <si>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</si>
  <si>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</si>
  <si>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</si>
  <si>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</si>
  <si>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</si>
  <si>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</si>
  <si>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</si>
  <si>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</si>
  <si>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</si>
  <si>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</si>
  <si>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</si>
  <si>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</si>
  <si>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</si>
  <si>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</si>
  <si>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</si>
  <si>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</si>
  <si>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</si>
  <si>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</si>
  <si>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</si>
  <si>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</si>
  <si>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</si>
  <si>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</si>
  <si>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</si>
  <si>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</si>
  <si>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</si>
  <si>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</si>
  <si>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</si>
  <si>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</si>
  <si>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</si>
  <si>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</si>
  <si>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</si>
  <si>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</si>
  <si>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</si>
  <si>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</si>
  <si>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</si>
  <si>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</si>
  <si>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</si>
  <si>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</si>
  <si>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</si>
  <si>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</si>
  <si>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</si>
  <si>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</si>
  <si>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</si>
  <si>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</si>
  <si>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</si>
  <si>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</si>
  <si>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</si>
  <si>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</si>
  <si>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</si>
  <si>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</si>
  <si>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</si>
  <si>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</si>
  <si>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</si>
  <si>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</si>
  <si>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</si>
  <si>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</si>
  <si>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</si>
  <si>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</si>
  <si>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</si>
  <si>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</si>
  <si>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</si>
  <si>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</si>
  <si>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</si>
  <si>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</si>
  <si>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</si>
  <si>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</si>
  <si>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</si>
  <si>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</si>
  <si>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</si>
  <si>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</si>
  <si>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</si>
  <si>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</si>
  <si>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</si>
  <si>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</si>
  <si>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</si>
  <si>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</si>
  <si>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</si>
  <si>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</si>
  <si>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</si>
  <si>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</si>
  <si>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</si>
  <si>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</si>
  <si>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</si>
  <si>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</si>
  <si>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</si>
  <si>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</si>
  <si>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</si>
  <si>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</si>
  <si>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</si>
  <si>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</si>
  <si>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</si>
  <si>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</si>
  <si>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</si>
  <si>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</si>
  <si>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</si>
  <si>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</si>
  <si>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</si>
  <si>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</si>
  <si>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</si>
  <si>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</si>
  <si>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</si>
  <si>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</si>
  <si>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</si>
  <si>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</si>
  <si>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</si>
  <si>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</si>
  <si>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</si>
  <si>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</si>
  <si>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</si>
  <si>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</si>
  <si>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</si>
  <si>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</si>
  <si>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</si>
  <si>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</si>
  <si>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</si>
  <si>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</si>
  <si>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</si>
  <si>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</si>
  <si>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</si>
  <si>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</si>
  <si>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</si>
  <si>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</si>
  <si>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</si>
  <si>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</si>
  <si>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</si>
  <si>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</si>
  <si>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</si>
  <si>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</si>
  <si>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</si>
  <si>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</si>
  <si>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</si>
  <si>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</si>
  <si>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</si>
  <si>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</si>
  <si>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</si>
  <si>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</si>
  <si>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</si>
  <si>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</si>
  <si>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</si>
  <si>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</si>
  <si>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</si>
  <si>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</si>
  <si>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</si>
  <si>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</si>
  <si>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</si>
  <si>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</si>
  <si>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</si>
  <si>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</si>
  <si>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</si>
  <si>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</si>
  <si>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</si>
  <si>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</si>
  <si>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</si>
  <si>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</si>
  <si>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</si>
  <si>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</si>
  <si>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</si>
  <si>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</si>
  <si>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</si>
  <si>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</si>
  <si>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</si>
  <si>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</si>
  <si>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</si>
  <si>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</si>
  <si>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</si>
  <si>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</si>
  <si>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</si>
  <si>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</si>
  <si>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</si>
  <si>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</si>
  <si>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</si>
  <si>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</si>
  <si>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</si>
  <si>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</si>
  <si>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</si>
  <si>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</si>
  <si>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</si>
  <si>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</si>
  <si>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</si>
  <si>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</si>
  <si>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</si>
  <si>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</si>
  <si>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</si>
  <si>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</si>
  <si>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</si>
  <si>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</si>
  <si>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</si>
  <si>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</si>
  <si>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</si>
  <si>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</si>
  <si>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</si>
  <si>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</si>
  <si>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</si>
  <si>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</si>
  <si>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</si>
  <si>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</si>
  <si>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</si>
  <si>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</si>
  <si>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</si>
  <si>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</si>
  <si>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</si>
  <si>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</si>
  <si>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</si>
  <si>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</si>
  <si>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</si>
  <si>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</si>
  <si>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</si>
  <si>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</si>
  <si>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</si>
  <si>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</si>
  <si>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</si>
  <si>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</si>
  <si>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</si>
  <si>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</si>
  <si>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</si>
  <si>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</si>
  <si>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</si>
  <si>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</si>
  <si>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</si>
  <si>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</si>
  <si>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</si>
  <si>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</si>
  <si>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</si>
  <si>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</si>
  <si>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</si>
  <si>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</si>
  <si>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</si>
  <si>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</si>
  <si>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</si>
  <si>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</si>
  <si>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</si>
  <si>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</si>
  <si>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</si>
  <si>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</si>
  <si>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</si>
  <si>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</si>
  <si>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</si>
  <si>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</si>
  <si>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</si>
  <si>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</si>
  <si>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</si>
  <si>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</si>
  <si>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</si>
  <si>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</si>
  <si>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</si>
  <si>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</si>
  <si>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</si>
  <si>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</si>
  <si>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</si>
  <si>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</si>
  <si>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</si>
  <si>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</si>
  <si>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</si>
  <si>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</si>
  <si>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</si>
  <si>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</si>
  <si>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</si>
  <si>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</si>
  <si>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</si>
  <si>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</si>
  <si>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</si>
  <si>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</si>
  <si>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</si>
  <si>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</si>
  <si>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</si>
  <si>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</si>
  <si>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</si>
  <si>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</si>
  <si>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</si>
  <si>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</si>
  <si>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</si>
  <si>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</si>
  <si>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</si>
  <si>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</si>
  <si>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</si>
  <si>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</si>
  <si>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</si>
  <si>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</si>
  <si>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</si>
  <si>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</si>
  <si>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</si>
  <si>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</si>
  <si>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</si>
  <si>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</si>
  <si>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</si>
  <si>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</si>
  <si>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</si>
  <si>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</si>
  <si>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</si>
  <si>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</si>
  <si>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</si>
  <si>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</si>
  <si>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</si>
  <si>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</si>
  <si>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</si>
  <si>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</si>
  <si>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</si>
  <si>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</si>
  <si>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</si>
  <si>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</si>
  <si>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</si>
  <si>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</si>
  <si>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</si>
  <si>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</si>
  <si>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</si>
  <si>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</si>
  <si>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</si>
  <si>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</si>
  <si>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</si>
  <si>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</si>
  <si>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</si>
  <si>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</si>
  <si>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</si>
  <si>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</si>
  <si>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</si>
  <si>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</si>
  <si>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</si>
  <si>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</si>
  <si>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</si>
  <si>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</si>
  <si>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</si>
  <si>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</si>
  <si>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</si>
  <si>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</si>
  <si>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</si>
  <si>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</si>
  <si>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</si>
  <si>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</si>
  <si>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</si>
  <si>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</si>
  <si>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</si>
  <si>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</si>
  <si>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</si>
  <si>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</si>
  <si>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</si>
  <si>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</si>
  <si>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</si>
  <si>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</si>
  <si>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</si>
  <si>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</si>
  <si>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</si>
  <si>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</si>
  <si>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</si>
  <si>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</si>
  <si>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</si>
  <si>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</si>
  <si>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</si>
  <si>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</si>
  <si>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</si>
  <si>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</si>
  <si>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</si>
  <si>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</si>
  <si>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</si>
  <si>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</si>
  <si>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</si>
  <si>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</si>
  <si>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</si>
  <si>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</si>
  <si>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</si>
  <si>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</si>
  <si>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</si>
  <si>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</si>
  <si>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</si>
  <si>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</si>
  <si>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</si>
  <si>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</si>
  <si>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</si>
  <si>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</si>
  <si>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</si>
  <si>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</si>
  <si>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</si>
  <si>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</si>
  <si>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</si>
  <si>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</si>
  <si>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</si>
  <si>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</si>
  <si>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</si>
  <si>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</si>
  <si>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</si>
  <si>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</si>
  <si>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</si>
  <si>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</si>
  <si>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</si>
  <si>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</si>
  <si>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</si>
  <si>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</si>
  <si>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</si>
  <si>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</si>
  <si>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</si>
  <si>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</si>
  <si>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</si>
  <si>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</si>
  <si>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</si>
  <si>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</si>
  <si>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</si>
  <si>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</si>
  <si>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</si>
  <si>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</si>
  <si>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</si>
  <si>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</si>
  <si>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</si>
  <si>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</si>
  <si>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</si>
  <si>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</si>
  <si>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</si>
  <si>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</si>
  <si>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</si>
  <si>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</si>
  <si>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</si>
  <si>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</si>
  <si>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</si>
  <si>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</si>
  <si>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</si>
  <si>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</si>
  <si>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</si>
  <si>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</si>
  <si>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</si>
  <si>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</si>
  <si>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</si>
  <si>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</si>
  <si>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</si>
  <si>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</si>
  <si>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</si>
  <si>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</si>
  <si>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</si>
  <si>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</si>
  <si>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</si>
  <si>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</si>
  <si>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</si>
  <si>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</si>
  <si>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</si>
  <si>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</si>
  <si>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</si>
  <si>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</si>
  <si>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</si>
  <si>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</si>
  <si>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</si>
  <si>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</si>
  <si>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</si>
  <si>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</si>
  <si>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</si>
  <si>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</si>
  <si>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</si>
  <si>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</si>
  <si>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</si>
  <si>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</si>
  <si>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</si>
  <si>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</si>
  <si>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</si>
  <si>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</si>
  <si>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</si>
  <si>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</si>
  <si>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</si>
  <si>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</si>
  <si>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</si>
  <si>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</si>
  <si>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</si>
  <si>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</si>
  <si>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</si>
  <si>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</si>
  <si>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</si>
  <si>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</si>
  <si>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</si>
  <si>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</si>
  <si>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</si>
  <si>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</si>
  <si>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</si>
  <si>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</si>
  <si>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</si>
  <si>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</si>
  <si>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</si>
  <si>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</si>
  <si>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</si>
  <si>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</si>
  <si>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</si>
  <si>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</si>
  <si>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</si>
  <si>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</si>
  <si>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</si>
  <si>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</si>
  <si>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</si>
  <si>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</si>
  <si>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</si>
  <si>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</si>
  <si>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</si>
  <si>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</si>
  <si>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</si>
  <si>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</si>
  <si>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</si>
  <si>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</si>
  <si>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</si>
  <si>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</si>
  <si>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</si>
  <si>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</si>
  <si>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</si>
  <si>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</si>
  <si>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</si>
  <si>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</si>
  <si>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</si>
  <si>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</si>
  <si>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</si>
  <si>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</si>
  <si>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</si>
  <si>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</si>
  <si>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</si>
  <si>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</si>
  <si>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</si>
  <si>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</si>
  <si>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</si>
  <si>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</si>
  <si>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</si>
  <si>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</si>
  <si>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</si>
  <si>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</si>
  <si>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</si>
  <si>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</si>
  <si>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</si>
  <si>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</si>
  <si>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</si>
  <si>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</si>
  <si>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</si>
  <si>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</si>
  <si>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</si>
  <si>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</si>
  <si>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</si>
  <si>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</si>
  <si>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</si>
  <si>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</si>
  <si>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</si>
  <si>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</si>
  <si>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</si>
  <si>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</si>
  <si>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</si>
  <si>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</si>
  <si>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</si>
  <si>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</si>
  <si>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</si>
  <si>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</si>
  <si>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</si>
  <si>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</si>
  <si>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</si>
  <si>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</si>
  <si>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</si>
  <si>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</si>
  <si>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</si>
  <si>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</si>
  <si>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</si>
  <si>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</si>
  <si>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</si>
  <si>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</si>
  <si>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</si>
  <si>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</si>
  <si>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</si>
  <si>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</si>
  <si>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</si>
  <si>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</si>
  <si>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</si>
  <si>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</si>
  <si>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</si>
  <si>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</si>
  <si>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</si>
  <si>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</si>
  <si>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</si>
  <si>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</si>
  <si>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</si>
  <si>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</si>
  <si>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</si>
  <si>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</si>
  <si>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</si>
  <si>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</si>
  <si>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</si>
  <si>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</si>
  <si>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</si>
  <si>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</si>
  <si>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</si>
  <si>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</si>
  <si>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</si>
  <si>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</si>
  <si>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</si>
  <si>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</si>
  <si>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</si>
  <si>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</si>
  <si>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</si>
  <si>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</si>
  <si>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</si>
  <si>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</si>
  <si>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</si>
  <si>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</si>
  <si>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</si>
  <si>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</si>
  <si>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</si>
  <si>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</si>
  <si>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</si>
  <si>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</si>
  <si>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</si>
  <si>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</si>
  <si>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</si>
  <si>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</si>
  <si>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</si>
  <si>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</si>
  <si>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</si>
  <si>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</si>
  <si>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</si>
  <si>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</si>
  <si>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</si>
  <si>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</si>
  <si>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</si>
  <si>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</si>
  <si>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</si>
  <si>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</si>
  <si>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</si>
  <si>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</si>
  <si>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</si>
  <si>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</si>
  <si>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</si>
  <si>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</si>
  <si>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</si>
  <si>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</si>
  <si>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</si>
  <si>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</si>
  <si>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</si>
  <si>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</si>
  <si>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</si>
  <si>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</si>
  <si>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</si>
  <si>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</si>
  <si>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</si>
  <si>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</si>
  <si>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</si>
  <si>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</si>
  <si>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</si>
  <si>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</si>
  <si>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</si>
  <si>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</si>
  <si>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</si>
  <si>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</si>
  <si>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</si>
  <si>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</si>
  <si>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</si>
  <si>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</si>
  <si>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</si>
  <si>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</si>
  <si>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</si>
  <si>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</si>
  <si>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</si>
  <si>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</si>
  <si>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</si>
  <si>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</si>
  <si>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</si>
  <si>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</si>
  <si>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</si>
  <si>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</si>
  <si>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</si>
  <si>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</si>
  <si>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</si>
  <si>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</si>
  <si>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</si>
  <si>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</si>
  <si>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</si>
  <si>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</si>
  <si>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</si>
  <si>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</si>
  <si>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</si>
  <si>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</si>
  <si>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</si>
  <si>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</si>
  <si>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</si>
  <si>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</si>
  <si>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</si>
  <si>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</si>
  <si>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</si>
  <si>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</si>
  <si>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</si>
  <si>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</si>
  <si>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</si>
  <si>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</si>
  <si>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</si>
  <si>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</si>
  <si>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</si>
  <si>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</si>
  <si>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</si>
  <si>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</si>
  <si>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</si>
  <si>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</si>
  <si>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</si>
  <si>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</si>
  <si>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</si>
  <si>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</si>
  <si>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</si>
  <si>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</si>
  <si>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</si>
  <si>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</si>
  <si>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</si>
  <si>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</si>
  <si>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</si>
  <si>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</si>
  <si>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</si>
  <si>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</si>
  <si>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</si>
  <si>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</si>
  <si>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</si>
  <si>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</si>
  <si>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</si>
  <si>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</si>
  <si>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</si>
  <si>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</si>
  <si>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</si>
  <si>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</si>
  <si>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</si>
  <si>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</si>
  <si>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</si>
  <si>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</si>
  <si>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</si>
  <si>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</si>
  <si>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</si>
  <si>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</si>
  <si>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</si>
  <si>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</si>
  <si>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</si>
  <si>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</si>
  <si>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</si>
  <si>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</si>
  <si>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</si>
  <si>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</si>
  <si>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</si>
  <si>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</si>
  <si>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</si>
  <si>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</si>
  <si>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</si>
  <si>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</si>
  <si>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</si>
  <si>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</si>
  <si>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</si>
  <si>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</si>
  <si>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</si>
  <si>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</si>
  <si>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</si>
  <si>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</si>
  <si>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</si>
  <si>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</si>
  <si>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</si>
  <si>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</si>
  <si>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</si>
  <si>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</si>
  <si>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</si>
  <si>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</si>
  <si>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</si>
  <si>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</si>
  <si>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</si>
  <si>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</si>
  <si>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</si>
  <si>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</si>
  <si>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</si>
  <si>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</si>
  <si>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</si>
  <si>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</si>
  <si>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</si>
  <si>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</si>
  <si>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</si>
  <si>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</si>
  <si>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</si>
  <si>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</si>
  <si>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</si>
  <si>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</si>
  <si>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</si>
  <si>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</si>
  <si>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</si>
  <si>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</si>
  <si>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</si>
  <si>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</si>
  <si>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</si>
  <si>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</si>
  <si>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</si>
  <si>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</si>
  <si>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</si>
  <si>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</si>
  <si>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</si>
  <si>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</si>
  <si>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</si>
  <si>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</si>
  <si>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</si>
  <si>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</si>
  <si>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</si>
  <si>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</si>
  <si>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</si>
  <si>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</si>
  <si>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</si>
  <si>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</si>
  <si>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</si>
  <si>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</si>
  <si>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</si>
  <si>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</si>
  <si>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</si>
  <si>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</si>
  <si>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</si>
  <si>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</si>
  <si>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</si>
  <si>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</si>
  <si>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</si>
  <si>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</si>
  <si>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</si>
  <si>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</si>
  <si>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</si>
  <si>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</si>
  <si>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</si>
  <si>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</si>
  <si>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</si>
  <si>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</si>
  <si>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</si>
  <si>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</si>
  <si>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</si>
  <si>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</si>
  <si>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</si>
  <si>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</si>
  <si>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</si>
  <si>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</si>
  <si>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</si>
  <si>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</si>
  <si>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</si>
  <si>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</si>
  <si>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</si>
  <si>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</si>
  <si>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</si>
  <si>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</si>
  <si>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</si>
  <si>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</si>
  <si>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</si>
  <si>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</si>
  <si>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</si>
  <si>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</si>
  <si>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</si>
  <si>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</si>
  <si>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</si>
  <si>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</si>
  <si>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</si>
  <si>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</si>
  <si>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</si>
  <si>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</si>
  <si>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</si>
  <si>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</si>
  <si>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</si>
  <si>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</si>
  <si>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</si>
  <si>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</si>
  <si>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</si>
  <si>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</si>
  <si>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</si>
  <si>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</si>
  <si>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</si>
  <si>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</si>
  <si>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</si>
  <si>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</si>
  <si>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</si>
  <si>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</si>
  <si>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</si>
  <si>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</si>
  <si>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</si>
  <si>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</si>
  <si>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</si>
  <si>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</si>
  <si>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</si>
  <si>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</si>
  <si>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</si>
  <si>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</si>
  <si>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</si>
  <si>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</si>
  <si>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</si>
  <si>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</si>
  <si>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</si>
  <si>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</si>
  <si>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</si>
  <si>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</si>
  <si>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</si>
  <si>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</si>
  <si>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</si>
  <si>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</si>
  <si>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</si>
  <si>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</si>
  <si>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</si>
  <si>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</si>
  <si>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</si>
  <si>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</si>
  <si>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</si>
  <si>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</si>
  <si>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</si>
  <si>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</si>
  <si>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</si>
  <si>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</si>
  <si>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</si>
  <si>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</si>
  <si>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</si>
  <si>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</si>
  <si>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</si>
  <si>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</si>
  <si>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</si>
  <si>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</si>
  <si>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</si>
  <si>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</si>
  <si>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</si>
  <si>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</si>
  <si>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</si>
  <si>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</si>
  <si>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</si>
  <si>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</si>
  <si>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</si>
  <si>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</si>
  <si>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</si>
  <si>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</si>
  <si>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</si>
  <si>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</si>
  <si>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</si>
  <si>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</si>
  <si>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</si>
  <si>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</si>
  <si>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</si>
  <si>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</si>
  <si>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</si>
  <si>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</si>
  <si>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</si>
  <si>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</si>
  <si>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</si>
  <si>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</si>
  <si>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</si>
  <si>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</si>
  <si>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</si>
  <si>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</si>
  <si>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</si>
  <si>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</si>
  <si>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</si>
  <si>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</si>
  <si>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</si>
  <si>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</si>
  <si>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</si>
  <si>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</si>
  <si>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</si>
  <si>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</si>
  <si>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</si>
  <si>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</si>
  <si>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</si>
  <si>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</si>
  <si>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</si>
  <si>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</si>
  <si>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</si>
  <si>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</si>
  <si>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</si>
  <si>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</si>
  <si>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</si>
  <si>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</si>
  <si>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</si>
  <si>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</si>
  <si>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</si>
  <si>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</si>
  <si>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</si>
  <si>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</si>
  <si>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</si>
  <si>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</si>
  <si>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</si>
  <si>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</si>
  <si>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</si>
  <si>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</si>
  <si>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</si>
  <si>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</si>
  <si>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</si>
  <si>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</si>
  <si>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</si>
  <si>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</si>
  <si>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</si>
  <si>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</si>
  <si>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</si>
  <si>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</si>
  <si>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</si>
  <si>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</si>
  <si>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</si>
  <si>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</si>
  <si>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</si>
  <si>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</si>
  <si>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</si>
  <si>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</si>
  <si>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</si>
  <si>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</si>
  <si>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</si>
  <si>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</si>
  <si>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</si>
  <si>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</si>
  <si>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</si>
  <si>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</si>
  <si>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</si>
  <si>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</si>
  <si>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</si>
  <si>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</si>
  <si>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</si>
  <si>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</si>
  <si>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</si>
  <si>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</si>
  <si>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</si>
  <si>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</si>
  <si>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</si>
  <si>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</si>
  <si>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</si>
  <si>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</si>
  <si>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</si>
  <si>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</si>
  <si>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</si>
  <si>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</si>
  <si>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</si>
  <si>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</si>
  <si>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</si>
  <si>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</si>
  <si>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</si>
  <si>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</si>
  <si>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</si>
  <si>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</si>
  <si>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</si>
  <si>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</si>
  <si>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</si>
  <si>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</si>
  <si>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</si>
  <si>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</si>
  <si>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</si>
  <si>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</si>
  <si>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</si>
  <si>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</si>
  <si>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</si>
  <si>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</si>
  <si>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</si>
  <si>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</si>
  <si>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</si>
  <si>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</si>
  <si>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</si>
  <si>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</si>
  <si>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</si>
  <si>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</si>
  <si>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</si>
  <si>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</si>
  <si>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</si>
  <si>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</si>
  <si>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</si>
  <si>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</si>
  <si>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</si>
  <si>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</si>
  <si>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</si>
  <si>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</si>
  <si>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</si>
  <si>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</si>
  <si>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</si>
  <si>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</si>
  <si>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</si>
  <si>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</si>
  <si>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</si>
  <si>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</si>
  <si>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</si>
  <si>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</si>
  <si>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</si>
  <si>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</si>
  <si>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</si>
  <si>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</si>
  <si>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</si>
  <si>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</si>
  <si>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</si>
  <si>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</si>
  <si>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</si>
  <si>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</si>
  <si>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</si>
  <si>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</si>
  <si>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</si>
  <si>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</si>
  <si>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</si>
  <si>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</si>
  <si>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</si>
  <si>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</si>
  <si>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</si>
  <si>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</si>
  <si>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</si>
  <si>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</si>
  <si>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</si>
  <si>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</si>
  <si>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</si>
  <si>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</si>
  <si>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</si>
  <si>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</si>
  <si>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</si>
  <si>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</si>
  <si>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</si>
  <si>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</si>
  <si>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</si>
  <si>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</si>
  <si>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</si>
  <si>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</si>
  <si>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</si>
  <si>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</si>
  <si>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</si>
  <si>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</si>
  <si>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</si>
  <si>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</si>
  <si>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</si>
  <si>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</si>
  <si>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</si>
  <si>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</si>
  <si>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</si>
  <si>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</si>
  <si>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</si>
  <si>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</si>
  <si>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</si>
  <si>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</si>
  <si>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</si>
  <si>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</si>
  <si>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</si>
  <si>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</si>
  <si>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</si>
  <si>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</si>
  <si>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</si>
  <si>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</si>
  <si>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</si>
  <si>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</si>
  <si>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</si>
  <si>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</si>
  <si>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</si>
  <si>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</si>
  <si>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</si>
  <si>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</si>
  <si>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</si>
  <si>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</si>
  <si>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</si>
  <si>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</si>
  <si>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</si>
  <si>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</si>
  <si>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</si>
  <si>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</si>
  <si>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</si>
  <si>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</si>
  <si>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</si>
  <si>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</si>
  <si>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</si>
  <si>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</si>
  <si>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</si>
  <si>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</si>
  <si>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</si>
  <si>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</si>
  <si>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</si>
  <si>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</si>
  <si>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</si>
  <si>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</si>
  <si>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</si>
  <si>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</si>
  <si>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</si>
  <si>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</si>
  <si>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</si>
  <si>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</si>
  <si>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</si>
  <si>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</si>
  <si>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</si>
  <si>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</si>
  <si>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</si>
  <si>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</si>
  <si>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</si>
  <si>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</si>
  <si>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</si>
  <si>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</si>
  <si>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</si>
  <si>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</si>
  <si>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</si>
  <si>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</si>
  <si>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</si>
  <si>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</si>
  <si>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</si>
  <si>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</si>
  <si>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</si>
  <si>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</si>
  <si>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</si>
  <si>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</si>
  <si>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</si>
  <si>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</si>
  <si>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</si>
  <si>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</si>
  <si>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</si>
  <si>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</si>
  <si>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</si>
  <si>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</si>
  <si>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</si>
  <si>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</si>
  <si>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</si>
  <si>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</si>
  <si>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</si>
  <si>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</si>
  <si>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</si>
  <si>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</si>
  <si>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</si>
  <si>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</si>
  <si>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</si>
  <si>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</si>
  <si>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</si>
  <si>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</si>
  <si>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</si>
  <si>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</si>
  <si>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</si>
  <si>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</si>
  <si>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</si>
  <si>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</si>
  <si>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</si>
  <si>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</si>
  <si>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</si>
  <si>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</si>
  <si>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</si>
  <si>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</si>
  <si>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</si>
  <si>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</si>
  <si>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</si>
  <si>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</si>
  <si>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</si>
  <si>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</si>
  <si>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</si>
  <si>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</si>
  <si>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</si>
  <si>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</si>
  <si>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</si>
  <si>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</si>
  <si>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</si>
  <si>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</si>
  <si>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</si>
  <si>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</si>
  <si>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</si>
  <si>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</si>
  <si>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</si>
  <si>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</si>
  <si>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</si>
  <si>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</si>
  <si>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</si>
  <si>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</si>
  <si>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</si>
  <si>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</si>
  <si>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</si>
  <si>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</si>
  <si>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</si>
  <si>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</si>
  <si>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</si>
  <si>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</si>
  <si>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</si>
  <si>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</si>
  <si>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</si>
  <si>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</si>
  <si>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</si>
  <si>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</si>
  <si>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</si>
  <si>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</si>
  <si>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</si>
  <si>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</si>
  <si>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</si>
  <si>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</si>
  <si>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</si>
  <si>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</si>
  <si>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</si>
  <si>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</si>
  <si>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</si>
  <si>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</si>
  <si>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</si>
  <si>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</si>
  <si>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</si>
  <si>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</si>
  <si>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</si>
  <si>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</si>
  <si>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</si>
  <si>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</si>
  <si>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</si>
  <si>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</si>
  <si>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</si>
  <si>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</si>
  <si>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</si>
  <si>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</si>
  <si>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</si>
  <si>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</si>
  <si>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</si>
  <si>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</si>
  <si>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</si>
  <si>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</si>
  <si>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</si>
  <si>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</si>
  <si>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</si>
  <si>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</si>
  <si>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</si>
  <si>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</si>
  <si>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</si>
  <si>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</si>
  <si>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</si>
  <si>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</si>
  <si>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</si>
  <si>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</si>
  <si>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</si>
  <si>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</si>
  <si>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</si>
  <si>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</si>
  <si>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</si>
  <si>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</si>
  <si>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</si>
  <si>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</si>
  <si>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</si>
  <si>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</si>
  <si>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</si>
  <si>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</si>
  <si>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</si>
  <si>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</si>
  <si>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</si>
  <si>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</si>
  <si>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</si>
  <si>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</si>
  <si>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</si>
  <si>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</si>
  <si>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</si>
  <si>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</si>
  <si>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</si>
  <si>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</si>
  <si>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</si>
  <si>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</si>
  <si>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</si>
  <si>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</si>
  <si>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</si>
  <si>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</si>
  <si>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</si>
  <si>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</si>
  <si>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</si>
  <si>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</si>
  <si>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</si>
  <si>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</si>
  <si>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</si>
  <si>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</si>
  <si>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</si>
  <si>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</si>
  <si>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</si>
  <si>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</si>
  <si>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</si>
  <si>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</si>
  <si>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</si>
  <si>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</si>
  <si>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</si>
  <si>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</si>
  <si>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</si>
  <si>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</si>
  <si>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</si>
  <si>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</si>
  <si>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</si>
  <si>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</si>
  <si>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</si>
  <si>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</si>
  <si>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</si>
  <si>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</si>
  <si>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</si>
  <si>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</si>
  <si>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</si>
  <si>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</si>
  <si>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</si>
  <si>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</si>
  <si>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</si>
  <si>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</si>
  <si>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</si>
  <si>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</si>
  <si>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</si>
  <si>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</si>
  <si>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</si>
  <si>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</si>
  <si>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</si>
  <si>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</si>
  <si>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</si>
  <si>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</si>
  <si>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</si>
  <si>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</si>
  <si>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</si>
  <si>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</si>
  <si>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</si>
  <si>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</si>
  <si>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</si>
  <si>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</si>
  <si>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</si>
  <si>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</si>
  <si>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</si>
  <si>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</si>
  <si>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</si>
  <si>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</si>
  <si>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</si>
  <si>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</si>
  <si>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</si>
  <si>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</si>
  <si>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</si>
  <si>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</si>
  <si>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</si>
  <si>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</si>
  <si>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</si>
  <si>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</si>
  <si>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</si>
  <si>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</si>
  <si>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</si>
  <si>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</si>
  <si>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</si>
  <si>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</si>
  <si>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</si>
  <si>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</si>
  <si>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</si>
  <si>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</si>
  <si>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</si>
  <si>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</si>
  <si>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</si>
  <si>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</si>
  <si>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</si>
  <si>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</si>
  <si>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</si>
  <si>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</si>
  <si>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</si>
  <si>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</si>
  <si>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</si>
  <si>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</si>
  <si>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</si>
  <si>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</si>
  <si>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</si>
  <si>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</si>
  <si>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</si>
  <si>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</si>
  <si>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</si>
  <si>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</si>
  <si>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</si>
  <si>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</si>
  <si>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</si>
  <si>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</si>
  <si>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</si>
  <si>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</si>
  <si>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</si>
  <si>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</si>
  <si>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</si>
  <si>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</si>
  <si>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</si>
  <si>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</si>
  <si>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</si>
  <si>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</si>
  <si>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</si>
  <si>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</si>
  <si>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</si>
  <si>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</si>
  <si>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</si>
  <si>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</si>
  <si>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</si>
  <si>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</si>
  <si>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</si>
  <si>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</si>
  <si>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</si>
  <si>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</si>
  <si>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</si>
  <si>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</si>
  <si>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</si>
  <si>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</si>
  <si>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</si>
  <si>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</si>
  <si>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</si>
  <si>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</si>
  <si>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</si>
  <si>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</si>
  <si>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</si>
  <si>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</si>
  <si>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</si>
  <si>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</si>
  <si>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</si>
  <si>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</si>
  <si>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</si>
  <si>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</si>
  <si>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</si>
  <si>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</si>
  <si>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</si>
  <si>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</si>
  <si>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</si>
  <si>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</si>
  <si>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</si>
  <si>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</si>
  <si>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</si>
  <si>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</si>
  <si>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</si>
  <si>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</si>
  <si>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</si>
  <si>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</si>
  <si>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</si>
  <si>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</si>
  <si>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</si>
  <si>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</si>
  <si>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</si>
  <si>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</si>
  <si>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</si>
  <si>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</si>
  <si>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</si>
  <si>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</si>
  <si>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</si>
  <si>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</si>
  <si>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</si>
  <si>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</si>
  <si>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</si>
  <si>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</si>
  <si>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</si>
  <si>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</si>
  <si>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</si>
  <si>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</si>
  <si>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</si>
  <si>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</si>
  <si>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</si>
  <si>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</si>
  <si>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</si>
  <si>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</si>
  <si>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</si>
  <si>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</si>
  <si>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</si>
  <si>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</si>
  <si>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</si>
  <si>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</si>
  <si>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</si>
  <si>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</si>
  <si>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</si>
  <si>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</si>
  <si>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</si>
  <si>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</si>
  <si>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</si>
  <si>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</si>
  <si>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</si>
  <si>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</si>
  <si>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</si>
  <si>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</si>
  <si>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</si>
  <si>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</si>
  <si>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</si>
  <si>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</si>
  <si>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</si>
  <si>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</si>
  <si>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</si>
  <si>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</si>
  <si>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</si>
  <si>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</si>
  <si>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</si>
  <si>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</si>
  <si>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</si>
  <si>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</si>
  <si>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</si>
  <si>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</si>
  <si>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</si>
  <si>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</si>
  <si>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</si>
  <si>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</si>
  <si>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</si>
  <si>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</si>
  <si>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</si>
  <si>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</si>
  <si>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</si>
  <si>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</si>
  <si>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</si>
  <si>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</si>
  <si>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</si>
  <si>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</si>
  <si>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</si>
  <si>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</si>
  <si>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</si>
  <si>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</si>
  <si>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</si>
  <si>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</si>
  <si>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</si>
  <si>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</si>
  <si>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</si>
  <si>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</si>
  <si>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</si>
  <si>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</si>
  <si>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</si>
  <si>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</si>
  <si>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</si>
  <si>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</si>
  <si>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</si>
  <si>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</si>
  <si>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</si>
  <si>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</si>
  <si>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</si>
  <si>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</si>
  <si>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</si>
  <si>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</si>
  <si>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</si>
  <si>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</si>
  <si>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</si>
  <si>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</si>
  <si>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</si>
  <si>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</si>
  <si>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</si>
  <si>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</si>
  <si>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</si>
  <si>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</si>
  <si>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</si>
  <si>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</si>
  <si>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</si>
  <si>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</si>
  <si>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</si>
  <si>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</si>
  <si>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</si>
  <si>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</si>
  <si>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</si>
  <si>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</si>
  <si>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</si>
  <si>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</si>
  <si>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</si>
  <si>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</si>
  <si>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</si>
  <si>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</si>
  <si>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</si>
  <si>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</si>
  <si>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</si>
  <si>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</si>
  <si>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</si>
  <si>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</si>
  <si>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</si>
  <si>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</si>
  <si>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</si>
  <si>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</si>
  <si>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</si>
  <si>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</si>
  <si>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</si>
  <si>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</si>
  <si>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</si>
  <si>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</si>
  <si>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</si>
  <si>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</si>
  <si>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</si>
  <si>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</si>
  <si>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</si>
  <si>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</si>
  <si>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</si>
  <si>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</si>
  <si>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</si>
  <si>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</si>
  <si>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</si>
  <si>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</si>
  <si>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</si>
  <si>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</si>
  <si>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</si>
  <si>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</si>
  <si>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</si>
  <si>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</si>
  <si>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</si>
  <si>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</si>
  <si>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</si>
  <si>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</si>
  <si>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</si>
  <si>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</si>
  <si>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</si>
  <si>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</si>
  <si>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</si>
  <si>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</si>
  <si>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</si>
  <si>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</si>
  <si>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</si>
  <si>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</si>
  <si>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</si>
  <si>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</si>
  <si>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</si>
  <si>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</si>
  <si>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</si>
  <si>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</si>
  <si>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</si>
  <si>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</si>
  <si>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</si>
  <si>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</si>
  <si>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</si>
  <si>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</si>
  <si>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</si>
  <si>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</si>
  <si>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</si>
  <si>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</si>
  <si>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</si>
  <si>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</si>
  <si>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</si>
  <si>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</si>
  <si>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</si>
  <si>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</si>
  <si>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</si>
  <si>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</si>
  <si>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</si>
  <si>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</si>
  <si>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</si>
  <si>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</si>
  <si>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</si>
  <si>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</si>
  <si>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</si>
  <si>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</si>
  <si>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</si>
  <si>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</si>
  <si>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</si>
  <si>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</si>
  <si>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</si>
  <si>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</si>
  <si>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</si>
  <si>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</si>
  <si>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</si>
  <si>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</si>
  <si>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</si>
  <si>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</si>
  <si>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</si>
  <si>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</si>
  <si>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</si>
  <si>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</si>
  <si>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</si>
  <si>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</si>
  <si>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</si>
  <si>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</si>
  <si>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</si>
  <si>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</si>
  <si>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</si>
  <si>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</si>
  <si>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</si>
  <si>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</si>
  <si>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</si>
  <si>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</si>
  <si>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</si>
  <si>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</si>
  <si>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</si>
  <si>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</si>
  <si>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</si>
  <si>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</si>
  <si>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</si>
  <si>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</si>
  <si>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</si>
  <si>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</si>
  <si>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</si>
  <si>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</si>
  <si>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</si>
  <si>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</si>
  <si>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</si>
  <si>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</si>
  <si>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</si>
  <si>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</si>
  <si>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</si>
  <si>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</si>
  <si>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</si>
  <si>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</si>
  <si>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</si>
  <si>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</si>
  <si>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</si>
  <si>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</si>
  <si>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</si>
  <si>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</si>
  <si>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</si>
  <si>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</si>
  <si>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</si>
  <si>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</si>
  <si>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</si>
  <si>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</si>
  <si>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</si>
  <si>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</si>
  <si>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</si>
  <si>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</si>
  <si>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</si>
  <si>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</si>
  <si>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</si>
  <si>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</si>
  <si>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</si>
  <si>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</si>
  <si>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</si>
  <si>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</si>
  <si>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</si>
  <si>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</si>
  <si>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</si>
  <si>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</si>
  <si>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</si>
  <si>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</si>
  <si>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</si>
  <si>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</si>
  <si>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</si>
  <si>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</si>
  <si>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</si>
  <si>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</si>
  <si>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</si>
  <si>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</si>
  <si>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</si>
  <si>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</si>
  <si>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</si>
  <si>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</si>
  <si>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</si>
  <si>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</si>
  <si>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</si>
  <si>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</si>
  <si>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</si>
  <si>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</si>
  <si>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</si>
  <si>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</si>
  <si>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</si>
  <si>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</si>
  <si>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</si>
  <si>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</si>
  <si>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</si>
  <si>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</si>
  <si>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</si>
  <si>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</si>
  <si>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</si>
  <si>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</si>
  <si>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</si>
  <si>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</si>
  <si>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</si>
  <si>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</si>
  <si>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</si>
  <si>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</si>
  <si>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</si>
  <si>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</si>
  <si>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</si>
  <si>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</si>
  <si>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</si>
  <si>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</si>
  <si>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</si>
  <si>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</si>
  <si>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</si>
  <si>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</si>
  <si>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</si>
  <si>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</si>
  <si>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</si>
  <si>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</si>
  <si>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</si>
  <si>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</si>
  <si>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</si>
  <si>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</si>
  <si>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</si>
  <si>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</si>
  <si>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</si>
  <si>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</si>
  <si>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</si>
  <si>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</si>
  <si>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</si>
  <si>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</si>
  <si>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</si>
  <si>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</si>
  <si>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</si>
  <si>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</si>
  <si>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</si>
  <si>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</si>
  <si>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</si>
  <si>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</si>
  <si>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</si>
  <si>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</si>
  <si>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</si>
  <si>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</si>
  <si>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</si>
  <si>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</si>
  <si>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</si>
  <si>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</si>
  <si>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</si>
  <si>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</si>
  <si>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</si>
  <si>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</si>
  <si>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</si>
  <si>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</si>
  <si>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</si>
  <si>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</si>
  <si>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</si>
  <si>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</si>
  <si>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</si>
  <si>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</si>
  <si>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</si>
  <si>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</si>
  <si>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</si>
  <si>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</si>
  <si>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</si>
  <si>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</si>
  <si>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</si>
  <si>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</si>
  <si>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</si>
  <si>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</si>
  <si>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</si>
  <si>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</si>
  <si>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</si>
  <si>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</si>
  <si>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</si>
  <si>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</si>
  <si>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</si>
  <si>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</si>
  <si>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</si>
  <si>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</si>
  <si>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</si>
  <si>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</si>
  <si>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</si>
  <si>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</si>
  <si>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</si>
  <si>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</si>
  <si>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</si>
  <si>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</si>
  <si>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</si>
  <si>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</si>
  <si>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</si>
  <si>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</si>
  <si>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</si>
  <si>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</si>
  <si>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</si>
  <si>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</si>
  <si>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</si>
  <si>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</si>
  <si>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</si>
  <si>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</si>
  <si>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</si>
  <si>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</si>
  <si>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</si>
  <si>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</si>
  <si>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</si>
  <si>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</si>
  <si>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</si>
  <si>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</si>
  <si>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</si>
  <si>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</si>
  <si>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</si>
  <si>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</si>
  <si>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</si>
  <si>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</si>
  <si>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</si>
  <si>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</si>
  <si>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</si>
  <si>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</si>
  <si>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</si>
  <si>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</si>
  <si>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</si>
  <si>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</si>
  <si>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</si>
  <si>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</si>
  <si>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</si>
  <si>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</si>
  <si>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</si>
  <si>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</si>
  <si>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</si>
  <si>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</si>
  <si>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</si>
  <si>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</si>
  <si>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</si>
  <si>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</si>
  <si>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</si>
  <si>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</si>
  <si>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</si>
  <si>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</si>
  <si>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</si>
  <si>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</si>
  <si>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</si>
  <si>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</si>
  <si>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</si>
  <si>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</si>
  <si>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</si>
  <si>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</si>
  <si>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</si>
  <si>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</si>
  <si>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</si>
  <si>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</si>
  <si>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</si>
  <si>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</si>
  <si>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</si>
  <si>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</si>
  <si>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</si>
  <si>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</si>
  <si>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</si>
  <si>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</si>
  <si>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</si>
  <si>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</si>
  <si>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</si>
  <si>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</si>
  <si>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</si>
  <si>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</si>
  <si>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</si>
  <si>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</si>
  <si>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</si>
  <si>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</si>
  <si>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</si>
  <si>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</si>
  <si>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</si>
  <si>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</si>
  <si>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</si>
  <si>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</si>
  <si>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</si>
  <si>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</si>
  <si>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</si>
  <si>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</si>
  <si>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</si>
  <si>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</si>
  <si>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</si>
  <si>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</si>
  <si>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</si>
  <si>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</si>
  <si>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</si>
  <si>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</si>
  <si>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</si>
  <si>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</si>
  <si>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</si>
  <si>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</si>
  <si>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</si>
  <si>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</si>
  <si>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</si>
  <si>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</si>
  <si>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</si>
  <si>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</si>
  <si>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</si>
  <si>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</si>
  <si>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</si>
  <si>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</si>
  <si>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</si>
  <si>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</si>
  <si>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</si>
  <si>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</si>
  <si>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</si>
  <si>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</si>
  <si>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</si>
  <si>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</si>
  <si>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</si>
  <si>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</si>
  <si>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</si>
  <si>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</si>
  <si>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</si>
  <si>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</si>
  <si>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</si>
  <si>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</si>
  <si>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</si>
  <si>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</si>
  <si>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</si>
  <si>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</si>
  <si>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</si>
  <si>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</si>
  <si>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</si>
  <si>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</si>
  <si>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</si>
  <si>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</si>
  <si>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</si>
  <si>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</si>
  <si>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</si>
  <si>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</si>
  <si>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</si>
  <si>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</si>
  <si>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</si>
  <si>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</si>
  <si>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</si>
  <si>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</si>
  <si>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</si>
  <si>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</si>
  <si>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</si>
  <si>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</si>
  <si>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</si>
  <si>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</si>
  <si>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</si>
  <si>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</si>
  <si>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</si>
  <si>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</si>
  <si>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</si>
  <si>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</si>
  <si>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</si>
  <si>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</si>
  <si>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</si>
  <si>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</si>
  <si>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</si>
  <si>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</si>
  <si>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</si>
  <si>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</si>
  <si>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</si>
  <si>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</si>
  <si>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</si>
  <si>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</si>
  <si>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</si>
  <si>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</si>
  <si>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</si>
  <si>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</si>
  <si>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</si>
  <si>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</si>
  <si>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</si>
  <si>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</si>
  <si>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</si>
  <si>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</si>
  <si>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</si>
  <si>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</si>
  <si>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</si>
  <si>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</si>
  <si>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</si>
  <si>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</si>
  <si>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</si>
  <si>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</si>
  <si>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</si>
  <si>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</si>
  <si>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</si>
  <si>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</si>
  <si>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</si>
  <si>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</si>
  <si>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</si>
  <si>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</si>
  <si>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</si>
  <si>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</si>
  <si>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</si>
  <si>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</si>
  <si>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</si>
  <si>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</si>
  <si>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</si>
  <si>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</si>
  <si>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</si>
  <si>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</si>
  <si>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</si>
  <si>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</si>
  <si>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</si>
  <si>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</si>
  <si>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</si>
  <si>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</si>
  <si>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</si>
  <si>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</si>
  <si>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</si>
  <si>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</si>
  <si>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</si>
  <si>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</si>
  <si>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</si>
  <si>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</si>
  <si>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</si>
  <si>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</si>
  <si>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</si>
  <si>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</si>
  <si>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</si>
  <si>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</si>
  <si>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</si>
  <si>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</si>
  <si>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</si>
  <si>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</si>
  <si>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</si>
  <si>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</si>
  <si>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</si>
  <si>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</si>
  <si>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</si>
  <si>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</si>
  <si>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</si>
  <si>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</si>
  <si>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</si>
  <si>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</si>
  <si>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</si>
  <si>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</si>
  <si>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</si>
  <si>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</si>
  <si>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</si>
  <si>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</si>
  <si>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</si>
  <si>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</si>
  <si>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</si>
  <si>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</si>
  <si>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</si>
  <si>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</si>
  <si>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</si>
  <si>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</si>
  <si>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</si>
  <si>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</si>
  <si>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</si>
  <si>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</si>
  <si>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</si>
  <si>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</si>
  <si>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</si>
  <si>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</si>
  <si>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</si>
  <si>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</si>
  <si>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</si>
  <si>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</si>
  <si>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</si>
  <si>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</si>
  <si>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</si>
  <si>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</si>
  <si>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</si>
  <si>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</si>
  <si>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</si>
  <si>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</si>
  <si>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</si>
  <si>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</si>
  <si>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</si>
  <si>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</si>
  <si>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</si>
  <si>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</si>
  <si>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</si>
  <si>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</si>
  <si>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</si>
  <si>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</si>
  <si>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</si>
  <si>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</si>
  <si>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</si>
  <si>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</si>
  <si>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</si>
  <si>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</si>
  <si>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</si>
  <si>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</si>
  <si>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</si>
  <si>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</si>
  <si>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</si>
  <si>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</si>
  <si>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</si>
  <si>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</si>
  <si>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</si>
  <si>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</si>
  <si>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</si>
  <si>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</si>
  <si>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</si>
  <si>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</si>
  <si>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</si>
  <si>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</si>
  <si>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</si>
  <si>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</si>
  <si>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</si>
  <si>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</si>
  <si>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</si>
  <si>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</si>
  <si>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</si>
  <si>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</si>
  <si>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</si>
  <si>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</si>
  <si>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</si>
  <si>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</si>
  <si>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</si>
  <si>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</si>
  <si>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</si>
  <si>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</si>
  <si>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</si>
  <si>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</si>
  <si>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</si>
  <si>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</si>
  <si>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</si>
  <si>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</si>
  <si>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</si>
  <si>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</si>
  <si>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</si>
  <si>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</si>
  <si>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</si>
  <si>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</si>
  <si>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</si>
  <si>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</si>
  <si>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</si>
  <si>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</si>
  <si>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</si>
  <si>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</si>
  <si>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</si>
  <si>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</si>
  <si>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</si>
  <si>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</si>
  <si>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</si>
  <si>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</si>
  <si>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</si>
  <si>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</si>
  <si>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</si>
  <si>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</si>
  <si>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</si>
  <si>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</si>
  <si>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</si>
  <si>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</si>
  <si>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</si>
  <si>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</si>
  <si>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</si>
  <si>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</si>
  <si>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</si>
  <si>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</si>
  <si>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</si>
  <si>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</si>
  <si>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</si>
  <si>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</si>
  <si>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</si>
  <si>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</si>
  <si>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</si>
  <si>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</si>
  <si>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</si>
  <si>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</si>
  <si>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</si>
  <si>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</si>
  <si>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</si>
  <si>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</si>
  <si>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</si>
  <si>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</si>
  <si>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</si>
  <si>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</si>
  <si>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</si>
  <si>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</si>
  <si>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</si>
  <si>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</si>
  <si>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</si>
  <si>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</si>
  <si>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</si>
  <si>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</si>
  <si>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</si>
  <si>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</si>
  <si>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</si>
  <si>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</si>
  <si>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</si>
  <si>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</si>
  <si>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</si>
  <si>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</si>
  <si>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</si>
  <si>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</si>
  <si>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</si>
  <si>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</si>
  <si>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</si>
  <si>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</si>
  <si>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</si>
  <si>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</si>
  <si>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</si>
  <si>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</si>
  <si>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</si>
  <si>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</si>
  <si>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</si>
  <si>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</si>
  <si>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</si>
  <si>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</si>
  <si>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</si>
  <si>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</si>
  <si>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</si>
  <si>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</si>
  <si>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</si>
  <si>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</si>
  <si>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</si>
  <si>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</si>
  <si>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</si>
  <si>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</si>
  <si>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</si>
  <si>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</si>
  <si>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</si>
  <si>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</si>
  <si>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</si>
  <si>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</si>
  <si>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</si>
  <si>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</si>
  <si>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</si>
  <si>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</si>
  <si>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</si>
  <si>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</si>
  <si>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</si>
  <si>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</si>
  <si>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</si>
  <si>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</si>
  <si>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</si>
  <si>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</si>
  <si>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</si>
  <si>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</si>
  <si>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</si>
  <si>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</si>
  <si>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</si>
  <si>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</si>
  <si>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</si>
  <si>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</si>
  <si>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</si>
  <si>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</si>
  <si>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</si>
  <si>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</si>
  <si>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</si>
  <si>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</si>
  <si>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</si>
  <si>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</si>
  <si>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</si>
  <si>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</si>
  <si>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</si>
  <si>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</si>
  <si>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</si>
  <si>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</si>
  <si>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</si>
  <si>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</si>
  <si>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</si>
  <si>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</si>
  <si>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</si>
  <si>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</si>
  <si>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</si>
  <si>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</si>
  <si>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</si>
  <si>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</si>
  <si>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</si>
  <si>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</si>
  <si>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</si>
  <si>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</si>
  <si>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</si>
  <si>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</si>
  <si>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</si>
  <si>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</si>
  <si>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</si>
  <si>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</si>
  <si>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</si>
  <si>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</si>
  <si>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</si>
  <si>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</si>
  <si>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</si>
  <si>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</si>
  <si>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</si>
  <si>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</si>
  <si>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</si>
  <si>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</si>
  <si>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</si>
  <si>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</si>
  <si>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</si>
  <si>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</si>
  <si>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</si>
  <si>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</si>
  <si>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</si>
  <si>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</si>
  <si>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</si>
  <si>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</si>
  <si>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</si>
  <si>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</si>
  <si>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</si>
  <si>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</si>
  <si>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</si>
  <si>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</si>
  <si>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</si>
  <si>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</si>
  <si>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</si>
  <si>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</si>
  <si>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</si>
  <si>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</si>
  <si>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</si>
  <si>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</si>
  <si>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</si>
  <si>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</si>
  <si>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</si>
  <si>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</si>
  <si>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</si>
  <si>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</si>
  <si>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</si>
  <si>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</si>
  <si>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</si>
  <si>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</si>
  <si>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</si>
  <si>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</si>
  <si>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</si>
  <si>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</si>
  <si>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</si>
  <si>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</si>
  <si>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</si>
  <si>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</si>
  <si>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</si>
  <si>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</si>
  <si>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</si>
  <si>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</si>
  <si>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</si>
  <si>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</si>
  <si>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</si>
  <si>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</si>
  <si>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</si>
  <si>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</si>
  <si>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</si>
  <si>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</si>
  <si>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</si>
  <si>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</si>
  <si>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</si>
  <si>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</si>
  <si>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</si>
  <si>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</si>
  <si>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</si>
  <si>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</si>
  <si>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</si>
  <si>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</si>
  <si>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</si>
  <si>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</si>
  <si>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</si>
  <si>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</si>
  <si>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</si>
  <si>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</si>
  <si>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</si>
  <si>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</si>
  <si>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</si>
  <si>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</si>
  <si>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</si>
  <si>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</si>
  <si>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</si>
  <si>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</si>
  <si>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</si>
  <si>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</si>
  <si>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</si>
  <si>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</si>
  <si>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</si>
  <si>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</si>
  <si>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</si>
  <si>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</si>
  <si>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</si>
  <si>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</si>
  <si>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</si>
  <si>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</si>
  <si>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</si>
  <si>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</si>
  <si>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</si>
  <si>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</si>
  <si>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</si>
  <si>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</si>
  <si>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</si>
  <si>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</si>
  <si>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</si>
  <si>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</si>
  <si>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</si>
  <si>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</si>
  <si>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</si>
  <si>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</si>
  <si>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</si>
  <si>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</si>
  <si>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</si>
  <si>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</si>
  <si>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</si>
  <si>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</si>
  <si>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</si>
  <si>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</si>
  <si>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</si>
  <si>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</si>
  <si>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</si>
  <si>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</si>
  <si>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</si>
  <si>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</si>
  <si>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</si>
  <si>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</si>
  <si>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</si>
  <si>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</si>
  <si>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</si>
  <si>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</si>
  <si>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</si>
  <si>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</si>
  <si>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</si>
  <si>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</si>
  <si>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</si>
  <si>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</si>
  <si>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</si>
  <si>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</si>
  <si>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</si>
  <si>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</si>
  <si>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</si>
  <si>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</si>
  <si>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</si>
  <si>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</si>
  <si>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</si>
  <si>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</si>
  <si>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</si>
  <si>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</si>
  <si>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</si>
  <si>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</si>
  <si>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</si>
  <si>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</si>
  <si>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</si>
  <si>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</si>
  <si>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</si>
  <si>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</si>
  <si>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</si>
  <si>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</si>
  <si>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</si>
  <si>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</si>
  <si>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</si>
  <si>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</si>
  <si>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</si>
  <si>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</si>
  <si>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</si>
  <si>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</si>
  <si>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</si>
  <si>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</si>
  <si>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</si>
  <si>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</si>
  <si>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</si>
  <si>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</si>
  <si>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</si>
  <si>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</si>
  <si>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</si>
  <si>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</si>
  <si>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</si>
  <si>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</si>
  <si>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</si>
  <si>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</si>
  <si>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</si>
  <si>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</si>
  <si>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</si>
  <si>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</si>
  <si>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</si>
  <si>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</si>
  <si>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</si>
  <si>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</si>
  <si>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</si>
  <si>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</si>
  <si>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</si>
  <si>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</si>
  <si>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</si>
  <si>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</si>
  <si>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</si>
  <si>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</si>
  <si>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</si>
  <si>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</si>
  <si>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</si>
  <si>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</si>
  <si>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</si>
  <si>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</si>
  <si>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</si>
  <si>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</si>
  <si>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</si>
  <si>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</si>
  <si>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</si>
  <si>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</si>
  <si>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</si>
  <si>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</si>
  <si>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</si>
  <si>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</si>
  <si>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</si>
  <si>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</si>
  <si>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</si>
  <si>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</si>
  <si>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</si>
  <si>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</si>
  <si>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</si>
  <si>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</si>
  <si>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</si>
  <si>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</si>
  <si>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</si>
  <si>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</si>
  <si>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</si>
  <si>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</si>
  <si>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</si>
  <si>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</si>
  <si>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</si>
  <si>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</si>
  <si>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</si>
  <si>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</si>
  <si>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</si>
  <si>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</si>
  <si>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</si>
  <si>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</si>
  <si>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</si>
  <si>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</si>
  <si>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</si>
  <si>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</si>
  <si>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</si>
  <si>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</si>
  <si>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</si>
  <si>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</si>
  <si>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</si>
  <si>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</si>
  <si>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</si>
  <si>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</si>
  <si>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</si>
  <si>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</si>
  <si>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</si>
  <si>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</si>
  <si>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</si>
  <si>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</si>
  <si>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</si>
  <si>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</si>
  <si>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</si>
  <si>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</si>
  <si>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</si>
  <si>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</si>
  <si>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</si>
  <si>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</si>
  <si>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</si>
  <si>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</si>
  <si>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</si>
  <si>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</si>
  <si>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</si>
  <si>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</si>
  <si>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</si>
  <si>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</si>
  <si>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</si>
  <si>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</si>
  <si>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</si>
  <si>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</si>
  <si>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</si>
  <si>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</si>
  <si>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</si>
  <si>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</si>
  <si>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</si>
  <si>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</si>
  <si>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</si>
  <si>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</si>
  <si>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</si>
  <si>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</si>
  <si>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</si>
  <si>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</si>
  <si>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</si>
  <si>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</si>
  <si>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</si>
  <si>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</si>
  <si>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</si>
  <si>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</si>
  <si>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</si>
  <si>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</si>
  <si>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</si>
  <si>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</si>
  <si>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</si>
  <si>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</si>
  <si>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</si>
  <si>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</si>
  <si>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</si>
  <si>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</si>
  <si>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</si>
  <si>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</si>
  <si>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</si>
  <si>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</si>
  <si>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</si>
  <si>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</si>
  <si>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</si>
  <si>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</si>
  <si>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</si>
  <si>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</si>
  <si>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</si>
  <si>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</si>
  <si>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</si>
  <si>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</si>
  <si>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</si>
  <si>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</si>
  <si>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</si>
  <si>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</si>
  <si>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</si>
  <si>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</si>
  <si>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</si>
  <si>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</si>
  <si>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</si>
  <si>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</si>
  <si>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</si>
  <si>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</si>
  <si>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</si>
  <si>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</si>
  <si>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</si>
  <si>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</si>
  <si>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</si>
  <si>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</si>
  <si>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</si>
  <si>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</si>
  <si>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</si>
  <si>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</si>
  <si>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</si>
  <si>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</si>
  <si>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</si>
  <si>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</si>
  <si>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</si>
  <si>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</si>
  <si>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</si>
  <si>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</si>
  <si>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</si>
  <si>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</si>
  <si>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</si>
  <si>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</si>
  <si>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</si>
  <si>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</si>
  <si>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</si>
  <si>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</si>
  <si>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</si>
  <si>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</si>
  <si>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</si>
  <si>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</si>
  <si>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</si>
  <si>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</si>
  <si>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</si>
  <si>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</si>
  <si>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</si>
  <si>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</si>
  <si>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</si>
  <si>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</si>
  <si>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</si>
  <si>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</si>
  <si>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</si>
  <si>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</si>
  <si>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</si>
  <si>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</si>
  <si>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</si>
  <si>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</si>
  <si>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</si>
  <si>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</si>
  <si>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</si>
  <si>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</si>
  <si>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</si>
  <si>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</si>
  <si>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</si>
  <si>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</si>
  <si>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</si>
  <si>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</si>
  <si>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</si>
  <si>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</si>
  <si>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</si>
  <si>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</si>
  <si>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</si>
  <si>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</si>
  <si>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</si>
  <si>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</si>
  <si>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</si>
  <si>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</si>
  <si>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</si>
  <si>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</si>
  <si>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</si>
  <si>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</si>
  <si>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</si>
  <si>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</si>
  <si>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</si>
  <si>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</si>
  <si>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</si>
  <si>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</si>
  <si>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</si>
  <si>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</si>
  <si>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</si>
  <si>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</si>
  <si>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</si>
  <si>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</si>
  <si>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</si>
  <si>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</si>
  <si>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</si>
  <si>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</si>
  <si>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</si>
  <si>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</si>
  <si>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</si>
  <si>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</si>
  <si>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</si>
  <si>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</si>
  <si>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</si>
  <si>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</si>
  <si>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</si>
  <si>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</si>
  <si>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</si>
  <si>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</si>
  <si>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</si>
  <si>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</si>
  <si>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</si>
  <si>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</si>
  <si>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</si>
  <si>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</si>
  <si>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</si>
  <si>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</si>
  <si>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</si>
  <si>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</si>
  <si>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</si>
  <si>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</si>
  <si>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</si>
  <si>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</si>
  <si>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</si>
  <si>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</si>
  <si>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</si>
  <si>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</si>
  <si>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</si>
  <si>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</si>
  <si>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</si>
  <si>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</si>
  <si>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</si>
  <si>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</si>
  <si>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</si>
  <si>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</si>
  <si>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</si>
  <si>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</si>
  <si>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</si>
  <si>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</si>
  <si>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</si>
  <si>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</si>
  <si>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</si>
  <si>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</si>
  <si>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</si>
  <si>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</si>
  <si>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</si>
  <si>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</si>
  <si>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</si>
  <si>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</si>
  <si>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</si>
  <si>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</si>
  <si>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</si>
  <si>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</si>
  <si>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</si>
  <si>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</si>
  <si>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</si>
  <si>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</si>
  <si>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</si>
  <si>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</si>
  <si>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</si>
  <si>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</si>
  <si>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</si>
  <si>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</si>
  <si>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</si>
  <si>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</si>
  <si>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</si>
  <si>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</si>
  <si>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</si>
  <si>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</si>
  <si>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</si>
  <si>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</si>
  <si>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</si>
  <si>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</si>
  <si>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</si>
  <si>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</si>
  <si>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</si>
  <si>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</si>
  <si>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</si>
  <si>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</si>
  <si>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</si>
  <si>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</si>
  <si>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</si>
  <si>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</si>
  <si>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</si>
  <si>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</si>
  <si>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</si>
  <si>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</si>
  <si>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</si>
  <si>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</si>
  <si>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</si>
  <si>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</si>
  <si>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</si>
  <si>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</si>
  <si>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</si>
  <si>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</si>
  <si>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</si>
  <si>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</si>
  <si>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</si>
  <si>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</si>
  <si>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</si>
  <si>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</si>
  <si>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</si>
  <si>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</si>
  <si>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</si>
  <si>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</si>
  <si>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</si>
  <si>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</si>
  <si>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</si>
  <si>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</si>
  <si>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</si>
  <si>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</si>
  <si>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</si>
  <si>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</si>
  <si>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</si>
  <si>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</si>
  <si>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</si>
  <si>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</si>
  <si>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</si>
  <si>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</si>
  <si>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</si>
  <si>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</si>
  <si>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</si>
  <si>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</si>
  <si>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</si>
  <si>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</si>
  <si>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</si>
  <si>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</si>
  <si>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</si>
  <si>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</si>
  <si>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</si>
  <si>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</si>
  <si>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</si>
  <si>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</si>
  <si>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</si>
  <si>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</si>
  <si>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</si>
  <si>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</si>
  <si>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</si>
  <si>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</si>
  <si>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</si>
  <si>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</si>
  <si>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</si>
  <si>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</si>
  <si>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</si>
  <si>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</si>
  <si>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</si>
  <si>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</si>
  <si>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</si>
  <si>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</si>
  <si>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</si>
  <si>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</si>
  <si>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</si>
  <si>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</si>
  <si>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</si>
  <si>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</si>
  <si>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</si>
  <si>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</si>
  <si>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</si>
  <si>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</si>
  <si>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</si>
  <si>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</si>
  <si>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</si>
  <si>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</si>
  <si>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</si>
  <si>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</si>
  <si>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</si>
  <si>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</si>
  <si>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</si>
  <si>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</si>
  <si>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</si>
  <si>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</si>
  <si>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</si>
  <si>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</si>
  <si>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</si>
  <si>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</si>
  <si>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</si>
  <si>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</si>
  <si>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</si>
  <si>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</si>
  <si>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</si>
  <si>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</si>
  <si>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</si>
  <si>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</si>
  <si>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</si>
  <si>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</si>
  <si>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</si>
  <si>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</si>
  <si>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</si>
  <si>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</si>
  <si>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</si>
  <si>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</si>
  <si>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</si>
  <si>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</si>
  <si>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</si>
  <si>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</si>
  <si>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</si>
  <si>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</si>
  <si>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</si>
  <si>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</si>
  <si>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</si>
  <si>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</si>
  <si>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</si>
  <si>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</si>
  <si>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</si>
  <si>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</si>
  <si>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</si>
  <si>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</si>
  <si>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</si>
  <si>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</si>
  <si>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</si>
  <si>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</si>
  <si>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</si>
  <si>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</si>
  <si>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</si>
  <si>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</si>
  <si>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</si>
  <si>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</si>
  <si>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</si>
  <si>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</si>
  <si>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</si>
  <si>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</si>
  <si>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</si>
  <si>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</si>
  <si>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</si>
  <si>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</si>
  <si>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</si>
  <si>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</si>
  <si>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</si>
  <si>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</si>
  <si>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</si>
  <si>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</si>
  <si>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</si>
  <si>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</si>
  <si>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</si>
  <si>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</si>
  <si>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</si>
  <si>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</si>
  <si>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</si>
  <si>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</si>
  <si>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</si>
  <si>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</si>
  <si>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</si>
  <si>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</si>
  <si>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</si>
  <si>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</si>
  <si>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</si>
  <si>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</si>
  <si>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</si>
  <si>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</si>
  <si>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</si>
  <si>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</si>
  <si>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</si>
  <si>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</si>
  <si>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</si>
  <si>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</si>
  <si>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</si>
  <si>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</si>
  <si>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</si>
  <si>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</si>
  <si>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</si>
  <si>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</si>
  <si>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</si>
  <si>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</si>
  <si>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</si>
  <si>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</si>
  <si>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</si>
  <si>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</si>
  <si>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</si>
  <si>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</si>
  <si>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</si>
  <si>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</si>
  <si>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</si>
  <si>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</si>
  <si>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</si>
  <si>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</si>
  <si>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</si>
  <si>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</si>
  <si>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</si>
  <si>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</si>
  <si>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</si>
  <si>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</si>
  <si>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</si>
  <si>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</si>
  <si>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</si>
  <si>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</si>
  <si>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</si>
  <si>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</si>
  <si>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</si>
  <si>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</si>
  <si>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</si>
  <si>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</si>
  <si>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</si>
  <si>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</si>
  <si>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</si>
  <si>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</si>
  <si>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</si>
  <si>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</si>
  <si>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</si>
  <si>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</si>
  <si>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</si>
  <si>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</si>
  <si>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</si>
  <si>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</si>
  <si>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</si>
  <si>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</si>
  <si>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</si>
  <si>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</si>
  <si>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</si>
  <si>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</si>
  <si>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</si>
  <si>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</si>
  <si>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</si>
  <si>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</si>
  <si>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</si>
  <si>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</si>
  <si>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</si>
  <si>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</si>
  <si>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</si>
  <si>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</si>
  <si>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</si>
  <si>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</si>
  <si>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</si>
  <si>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</si>
  <si>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</si>
  <si>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</si>
  <si>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</si>
  <si>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</si>
  <si>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</si>
  <si>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</si>
  <si>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</si>
  <si>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</si>
  <si>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</si>
  <si>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</si>
  <si>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</si>
  <si>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</si>
  <si>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</si>
  <si>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</si>
  <si>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</si>
  <si>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</si>
  <si>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</si>
  <si>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</si>
  <si>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</si>
  <si>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</si>
  <si>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</si>
  <si>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</si>
  <si>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</si>
  <si>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</si>
  <si>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</si>
  <si>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</si>
  <si>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</si>
  <si>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</si>
  <si>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</si>
  <si>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</si>
  <si>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</si>
  <si>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</si>
  <si>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</si>
  <si>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</si>
  <si>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</si>
  <si>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</si>
  <si>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</si>
  <si>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</si>
  <si>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</si>
  <si>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</si>
  <si>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</si>
  <si>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</si>
  <si>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</si>
  <si>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</si>
  <si>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</si>
  <si>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</si>
  <si>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</si>
  <si>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</si>
  <si>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</si>
  <si>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</si>
  <si>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</si>
  <si>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</si>
  <si>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</si>
  <si>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</si>
  <si>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</si>
  <si>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</si>
  <si>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</si>
  <si>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</si>
  <si>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</si>
  <si>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</si>
  <si>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</si>
  <si>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</si>
  <si>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</si>
  <si>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</si>
  <si>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</si>
  <si>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</si>
  <si>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</si>
  <si>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</si>
  <si>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</si>
  <si>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</si>
  <si>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</si>
  <si>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</si>
  <si>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</si>
  <si>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</si>
  <si>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</si>
  <si>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</si>
  <si>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</si>
  <si>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</si>
  <si>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</si>
  <si>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</si>
  <si>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</si>
  <si>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</si>
  <si>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</si>
  <si>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</si>
  <si>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</si>
  <si>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</si>
  <si>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</si>
  <si>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</si>
  <si>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</si>
  <si>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</si>
  <si>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</si>
  <si>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</si>
  <si>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</si>
  <si>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</si>
  <si>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</si>
  <si>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</si>
  <si>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</si>
  <si>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</si>
  <si>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</si>
  <si>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</si>
  <si>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</si>
  <si>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</si>
  <si>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</si>
  <si>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</si>
  <si>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</si>
  <si>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</si>
  <si>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</si>
  <si>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</si>
  <si>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</si>
  <si>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</si>
  <si>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</si>
  <si>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</si>
  <si>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</si>
  <si>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</si>
  <si>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</si>
  <si>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</si>
  <si>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</si>
  <si>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</si>
  <si>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</si>
  <si>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</si>
  <si>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</si>
  <si>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</si>
  <si>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</si>
  <si>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</si>
  <si>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</si>
  <si>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</si>
  <si>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</si>
  <si>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</si>
  <si>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</si>
  <si>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</si>
  <si>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</si>
  <si>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</si>
  <si>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</si>
  <si>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</si>
  <si>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</si>
  <si>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</si>
  <si>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</si>
  <si>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</si>
  <si>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</si>
  <si>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</si>
  <si>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</si>
  <si>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</si>
  <si>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</si>
  <si>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</si>
  <si>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</si>
  <si>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</si>
  <si>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</si>
  <si>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</si>
  <si>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</si>
  <si>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</si>
  <si>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</si>
  <si>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</si>
  <si>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</si>
  <si>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</si>
  <si>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</si>
  <si>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</si>
  <si>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</si>
  <si>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</si>
  <si>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</si>
  <si>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</si>
  <si>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</si>
  <si>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</si>
  <si>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</si>
  <si>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</si>
  <si>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</si>
  <si>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</si>
  <si>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</si>
  <si>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</si>
  <si>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</si>
  <si>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</si>
  <si>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</si>
  <si>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</si>
  <si>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</si>
  <si>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</si>
  <si>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</si>
  <si>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</si>
  <si>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</si>
  <si>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</si>
  <si>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</si>
  <si>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</si>
  <si>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</si>
  <si>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</si>
  <si>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</si>
  <si>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</si>
  <si>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</si>
  <si>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</si>
  <si>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</si>
  <si>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</si>
  <si>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</si>
  <si>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</si>
  <si>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</si>
  <si>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</si>
  <si>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</si>
  <si>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</si>
  <si>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</si>
  <si>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</si>
  <si>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</si>
  <si>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</si>
  <si>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</si>
  <si>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</si>
  <si>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</si>
  <si>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</si>
  <si>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</si>
  <si>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</si>
  <si>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</si>
  <si>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</si>
  <si>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</si>
  <si>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</si>
  <si>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</si>
  <si>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</si>
  <si>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</si>
  <si>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</si>
  <si>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</si>
  <si>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</si>
  <si>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</si>
  <si>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</si>
  <si>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</si>
  <si>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</si>
  <si>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</si>
  <si>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</si>
  <si>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</si>
  <si>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</si>
  <si>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</si>
  <si>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</si>
  <si>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</si>
  <si>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</si>
  <si>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</si>
  <si>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</si>
  <si>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</si>
  <si>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</si>
  <si>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</si>
  <si>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</si>
  <si>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</si>
  <si>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</si>
  <si>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</si>
  <si>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</si>
  <si>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</si>
  <si>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</si>
  <si>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</si>
  <si>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</si>
  <si>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</si>
  <si>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</si>
  <si>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</si>
  <si>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</si>
  <si>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</si>
  <si>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</si>
  <si>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</si>
  <si>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</si>
  <si>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</si>
  <si>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</si>
  <si>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</si>
  <si>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</si>
  <si>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</si>
  <si>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</si>
  <si>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</si>
  <si>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</si>
  <si>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</si>
  <si>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</si>
  <si>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</si>
  <si>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</si>
  <si>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</si>
  <si>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</si>
  <si>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</si>
  <si>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</si>
  <si>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</si>
  <si>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</si>
  <si>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</si>
  <si>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</si>
  <si>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</si>
  <si>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</si>
  <si>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</si>
  <si>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</si>
  <si>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</si>
  <si>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</si>
  <si>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</si>
  <si>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</si>
  <si>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</si>
  <si>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</si>
  <si>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</si>
  <si>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</si>
  <si>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</si>
  <si>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</si>
  <si>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</si>
  <si>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</si>
  <si>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</si>
  <si>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</si>
  <si>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</si>
  <si>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</si>
  <si>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</si>
  <si>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</si>
  <si>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</si>
  <si>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</si>
  <si>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</si>
  <si>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</si>
  <si>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</si>
  <si>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</si>
  <si>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</si>
  <si>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</si>
  <si>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</si>
  <si>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</si>
  <si>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</si>
  <si>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</si>
  <si>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</si>
  <si>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</si>
  <si>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</si>
  <si>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</si>
  <si>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</si>
  <si>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</si>
  <si>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</si>
  <si>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</si>
  <si>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</si>
  <si>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</si>
  <si>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</si>
  <si>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</si>
  <si>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</si>
  <si>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</si>
  <si>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</si>
  <si>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</si>
  <si>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</si>
  <si>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</si>
  <si>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</si>
  <si>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</si>
  <si>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</si>
  <si>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</si>
  <si>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</si>
  <si>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</si>
  <si>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</si>
  <si>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</si>
  <si>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</si>
  <si>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</si>
  <si>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</si>
  <si>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</si>
  <si>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</si>
  <si>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</si>
  <si>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</si>
  <si>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</si>
  <si>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</si>
  <si>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</si>
  <si>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</si>
  <si>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</si>
  <si>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</si>
  <si>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</si>
  <si>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</si>
  <si>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</si>
  <si>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</si>
  <si>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</si>
  <si>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</si>
  <si>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</si>
  <si>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</si>
  <si>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</si>
  <si>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</si>
  <si>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</si>
  <si>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</si>
  <si>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</si>
  <si>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</si>
  <si>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</si>
  <si>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</si>
  <si>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</si>
  <si>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</si>
  <si>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</si>
  <si>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</si>
  <si>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</si>
  <si>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</si>
  <si>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</si>
  <si>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</si>
  <si>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</si>
  <si>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</si>
  <si>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</si>
  <si>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</si>
  <si>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</si>
  <si>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</si>
  <si>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</si>
  <si>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</si>
  <si>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</si>
  <si>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</si>
  <si>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</si>
  <si>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</si>
  <si>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</si>
  <si>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</si>
  <si>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</si>
  <si>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</si>
  <si>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</si>
  <si>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</si>
  <si>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</si>
  <si>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</si>
  <si>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</si>
  <si>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</si>
  <si>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</si>
  <si>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</si>
  <si>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</si>
  <si>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</si>
  <si>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</si>
  <si>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</si>
  <si>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</si>
  <si>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</si>
  <si>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</si>
  <si>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</si>
  <si>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</si>
  <si>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</si>
  <si>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</si>
  <si>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</si>
  <si>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</si>
  <si>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</si>
  <si>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</si>
  <si>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</si>
  <si>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</si>
  <si>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</si>
  <si>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</si>
  <si>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</si>
  <si>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</si>
  <si>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</si>
  <si>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</si>
  <si>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</si>
  <si>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</si>
  <si>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</si>
  <si>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</si>
  <si>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</si>
  <si>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</si>
  <si>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</si>
  <si>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</si>
  <si>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</si>
  <si>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</si>
  <si>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</si>
  <si>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</si>
  <si>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</si>
  <si>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</si>
  <si>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</si>
  <si>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</si>
  <si>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</si>
  <si>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</si>
  <si>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</si>
  <si>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</si>
  <si>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</si>
  <si>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</si>
  <si>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</si>
  <si>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</si>
  <si>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</si>
  <si>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</si>
  <si>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</si>
  <si>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</si>
  <si>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</si>
  <si>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</si>
  <si>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</si>
  <si>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</si>
  <si>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</si>
  <si>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</si>
  <si>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</si>
  <si>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</si>
  <si>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</si>
  <si>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</si>
  <si>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</si>
  <si>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</si>
  <si>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</si>
  <si>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</si>
  <si>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</si>
  <si>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</si>
  <si>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</si>
  <si>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</si>
  <si>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</si>
  <si>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</si>
  <si>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</si>
  <si>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</si>
  <si>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</si>
  <si>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</si>
  <si>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</si>
  <si>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</si>
  <si>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</si>
  <si>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</si>
  <si>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</si>
  <si>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</si>
  <si>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</si>
  <si>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</si>
  <si>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</si>
  <si>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</si>
  <si>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</si>
  <si>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</si>
  <si>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</si>
  <si>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</si>
  <si>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</si>
  <si>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</si>
  <si>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</si>
  <si>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</si>
  <si>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</si>
  <si>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</si>
  <si>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</si>
  <si>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</si>
  <si>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</si>
  <si>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</si>
  <si>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</si>
  <si>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</si>
  <si>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</si>
  <si>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</si>
  <si>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</si>
  <si>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</si>
  <si>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</si>
  <si>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</si>
  <si>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</si>
  <si>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</si>
  <si>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</si>
  <si>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</si>
  <si>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</si>
  <si>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</si>
  <si>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</si>
  <si>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</si>
  <si>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</si>
  <si>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</si>
  <si>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</si>
  <si>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</si>
  <si>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</si>
  <si>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</si>
  <si>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</si>
  <si>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</si>
  <si>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</si>
  <si>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</si>
  <si>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</si>
  <si>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</si>
  <si>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</si>
  <si>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</si>
  <si>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</si>
  <si>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</si>
  <si>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</si>
  <si>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</si>
  <si>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</si>
  <si>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</si>
  <si>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</si>
  <si>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</si>
  <si>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</si>
  <si>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</si>
  <si>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</si>
  <si>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</si>
  <si>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</si>
  <si>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</si>
  <si>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</si>
  <si>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</si>
  <si>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</si>
  <si>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</si>
  <si>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</si>
  <si>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</si>
  <si>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</si>
  <si>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</si>
  <si>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</si>
  <si>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</si>
  <si>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</si>
  <si>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</si>
  <si>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</si>
  <si>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</si>
  <si>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</si>
  <si>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</si>
  <si>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</si>
  <si>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</si>
  <si>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</si>
  <si>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</si>
  <si>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</si>
  <si>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</si>
  <si>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</si>
  <si>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</si>
  <si>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</si>
  <si>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</si>
  <si>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</si>
  <si>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</si>
  <si>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</si>
  <si>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</si>
  <si>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</si>
  <si>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</si>
  <si>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</si>
  <si>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</si>
  <si>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</si>
  <si>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</si>
  <si>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</si>
  <si>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</si>
  <si>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</si>
  <si>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</si>
  <si>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</si>
  <si>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</si>
  <si>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</si>
  <si>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</si>
  <si>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</si>
  <si>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</si>
  <si>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</si>
  <si>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</si>
  <si>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</si>
  <si>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</si>
  <si>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</si>
  <si>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</si>
  <si>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</si>
  <si>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</si>
  <si>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</si>
  <si>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</si>
  <si>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</si>
  <si>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</si>
  <si>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</si>
  <si>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</si>
  <si>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</si>
  <si>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</si>
  <si>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</si>
  <si>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</si>
  <si>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</si>
  <si>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</si>
  <si>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</si>
  <si>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</si>
  <si>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</si>
  <si>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</si>
  <si>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</si>
  <si>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</si>
  <si>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</si>
  <si>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</si>
  <si>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</si>
  <si>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</si>
  <si>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</si>
  <si>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</si>
  <si>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</si>
  <si>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</si>
  <si>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</si>
  <si>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</si>
  <si>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</si>
  <si>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</si>
  <si>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</si>
  <si>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</si>
  <si>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</si>
  <si>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</si>
  <si>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</si>
  <si>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</si>
  <si>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</si>
  <si>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</si>
  <si>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</si>
  <si>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</si>
  <si>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</si>
  <si>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</si>
  <si>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</si>
  <si>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</si>
  <si>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</si>
  <si>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</si>
  <si>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</si>
  <si>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</si>
  <si>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</si>
  <si>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</si>
  <si>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</si>
  <si>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</si>
  <si>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</si>
  <si>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</si>
  <si>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</si>
  <si>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</si>
  <si>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</si>
  <si>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</si>
  <si>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</si>
  <si>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</si>
  <si>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</si>
  <si>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</si>
  <si>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</si>
  <si>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</si>
  <si>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</si>
  <si>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</si>
  <si>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</si>
  <si>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</si>
  <si>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</si>
  <si>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</si>
  <si>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</si>
  <si>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</si>
  <si>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</si>
  <si>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</si>
  <si>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</si>
  <si>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</si>
  <si>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</si>
  <si>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</si>
  <si>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</si>
  <si>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</si>
  <si>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</si>
  <si>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</si>
  <si>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</si>
  <si>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</si>
  <si>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</si>
  <si>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</si>
  <si>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</si>
  <si>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</si>
  <si>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</si>
  <si>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</si>
  <si>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</si>
  <si>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</si>
  <si>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</si>
  <si>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</si>
  <si>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</si>
  <si>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</si>
  <si>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</si>
  <si>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</si>
  <si>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</si>
  <si>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</si>
  <si>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</si>
  <si>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</si>
  <si>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</si>
  <si>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</si>
  <si>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</si>
  <si>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</si>
  <si>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</si>
  <si>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</si>
  <si>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</si>
  <si>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</si>
  <si>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</si>
  <si>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</si>
  <si>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</si>
  <si>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</si>
  <si>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</si>
  <si>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</si>
  <si>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</si>
  <si>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</si>
  <si>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</si>
  <si>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</si>
  <si>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</si>
  <si>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</si>
  <si>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</si>
  <si>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</si>
  <si>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</si>
  <si>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</si>
  <si>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</si>
  <si>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</si>
  <si>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</si>
  <si>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</si>
  <si>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</si>
  <si>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</si>
  <si>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</si>
  <si>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</si>
  <si>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</si>
  <si>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</si>
  <si>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</si>
  <si>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</si>
  <si>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</si>
  <si>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</si>
  <si>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</si>
  <si>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</si>
  <si>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</si>
  <si>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</si>
  <si>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</si>
  <si>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</si>
  <si>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</si>
  <si>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</si>
  <si>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</si>
  <si>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</si>
  <si>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</si>
  <si>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</si>
  <si>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</si>
  <si>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</si>
  <si>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</si>
  <si>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</si>
  <si>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</si>
  <si>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</si>
  <si>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</si>
  <si>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</si>
  <si>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</si>
  <si>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</si>
  <si>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</si>
  <si>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</si>
  <si>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</si>
  <si>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</si>
  <si>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</si>
  <si>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</si>
  <si>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</si>
  <si>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</si>
  <si>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</si>
  <si>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</si>
  <si>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</si>
  <si>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</si>
  <si>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</si>
  <si>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</si>
  <si>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</si>
  <si>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</si>
  <si>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</si>
  <si>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</si>
  <si>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</si>
  <si>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</si>
  <si>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</si>
  <si>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</si>
  <si>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</si>
  <si>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</si>
  <si>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</si>
  <si>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</si>
  <si>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</si>
  <si>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</si>
  <si>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</si>
  <si>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</si>
  <si>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</si>
  <si>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</si>
  <si>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</si>
  <si>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</si>
  <si>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</si>
  <si>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</si>
  <si>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</si>
  <si>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</si>
  <si>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</si>
  <si>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</si>
  <si>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</si>
  <si>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</si>
  <si>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</si>
  <si>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</si>
  <si>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</si>
  <si>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</si>
  <si>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</si>
  <si>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</si>
  <si>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</si>
  <si>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</si>
  <si>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</si>
  <si>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</si>
  <si>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</si>
  <si>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</si>
  <si>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</si>
  <si>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</si>
  <si>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</si>
  <si>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</si>
  <si>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</si>
  <si>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</si>
  <si>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</si>
  <si>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</si>
  <si>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</si>
  <si>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</si>
  <si>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</si>
  <si>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</si>
  <si>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</si>
  <si>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</si>
  <si>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</si>
  <si>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</si>
  <si>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</si>
  <si>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</si>
  <si>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</si>
  <si>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</si>
  <si>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</si>
  <si>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</si>
  <si>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</si>
  <si>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</si>
  <si>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</si>
  <si>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</si>
  <si>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</si>
  <si>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</si>
  <si>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</si>
  <si>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</si>
  <si>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</si>
  <si>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</si>
  <si>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</si>
  <si>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</si>
  <si>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</si>
  <si>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</si>
  <si>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</si>
  <si>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</si>
  <si>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</si>
  <si>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</si>
  <si>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</si>
  <si>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</si>
  <si>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</si>
  <si>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</si>
  <si>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</si>
  <si>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</si>
  <si>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</si>
  <si>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</si>
  <si>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</si>
  <si>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</si>
  <si>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</si>
  <si>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</si>
  <si>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</si>
  <si>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</si>
  <si>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</si>
  <si>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</si>
  <si>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</si>
  <si>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</si>
  <si>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</si>
  <si>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</si>
  <si>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</si>
  <si>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</si>
  <si>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</si>
  <si>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</si>
  <si>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</si>
  <si>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</si>
  <si>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</si>
  <si>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</si>
  <si>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</si>
  <si>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</si>
  <si>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</si>
  <si>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</si>
  <si>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</si>
  <si>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</si>
  <si>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</si>
  <si>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</si>
  <si>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</si>
  <si>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</si>
  <si>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</si>
  <si>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</si>
  <si>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</si>
  <si>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</si>
  <si>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</si>
  <si>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</si>
  <si>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</si>
  <si>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</si>
  <si>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</si>
  <si>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</si>
  <si>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</si>
  <si>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</si>
  <si>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</si>
  <si>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</si>
  <si>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</si>
  <si>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</si>
  <si>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</si>
  <si>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</si>
  <si>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</si>
  <si>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</si>
  <si>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</si>
  <si>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</si>
  <si>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</si>
  <si>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</si>
  <si>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</si>
  <si>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</si>
  <si>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</si>
  <si>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</si>
  <si>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</si>
  <si>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</si>
  <si>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</si>
  <si>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</si>
  <si>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</si>
  <si>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</si>
  <si>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</si>
  <si>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</si>
  <si>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</si>
  <si>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</si>
  <si>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</si>
  <si>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</si>
  <si>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</si>
  <si>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</si>
  <si>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</si>
  <si>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</si>
  <si>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</si>
  <si>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</si>
  <si>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</si>
  <si>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</si>
  <si>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</si>
  <si>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</si>
  <si>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</si>
  <si>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</si>
  <si>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</si>
  <si>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</si>
  <si>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</si>
  <si>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</si>
  <si>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</si>
  <si>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</si>
  <si>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</si>
  <si>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</si>
  <si>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</si>
  <si>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</si>
  <si>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</si>
  <si>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</si>
  <si>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</si>
  <si>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</si>
  <si>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</si>
  <si>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</si>
  <si>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</si>
  <si>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</si>
  <si>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</si>
  <si>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</si>
  <si>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</si>
  <si>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</si>
  <si>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</si>
  <si>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</si>
  <si>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</si>
  <si>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</si>
  <si>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</si>
  <si>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</si>
  <si>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</si>
  <si>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</si>
  <si>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</si>
  <si>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</si>
  <si>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</si>
  <si>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</si>
  <si>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</si>
  <si>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</si>
  <si>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</si>
  <si>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</si>
  <si>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</si>
  <si>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</si>
  <si>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</si>
  <si>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</si>
  <si>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</si>
  <si>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</si>
  <si>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</si>
  <si>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</si>
  <si>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</si>
  <si>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</si>
  <si>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</si>
  <si>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</si>
  <si>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</si>
  <si>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</si>
  <si>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</si>
  <si>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</si>
  <si>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</si>
  <si>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</si>
  <si>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</si>
  <si>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</si>
  <si>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</si>
  <si>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</si>
  <si>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</si>
  <si>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</si>
  <si>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</si>
  <si>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</si>
  <si>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</si>
  <si>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</si>
  <si>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</si>
  <si>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</si>
  <si>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</si>
  <si>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</si>
  <si>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</si>
  <si>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</si>
  <si>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</si>
  <si>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</si>
  <si>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</si>
  <si>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</si>
  <si>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</si>
  <si>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</si>
  <si>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</si>
  <si>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</si>
  <si>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</si>
  <si>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</si>
  <si>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</si>
  <si>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</si>
  <si>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</si>
  <si>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</si>
  <si>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</si>
  <si>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</si>
  <si>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</si>
  <si>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</si>
  <si>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</si>
  <si>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</si>
  <si>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</si>
  <si>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</si>
  <si>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</si>
  <si>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</si>
  <si>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</si>
  <si>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</si>
  <si>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</si>
  <si>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</si>
  <si>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</si>
  <si>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</si>
  <si>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</si>
  <si>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</si>
  <si>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</si>
  <si>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</si>
  <si>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</si>
  <si>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</si>
  <si>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</si>
  <si>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</si>
  <si>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</si>
  <si>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</si>
  <si>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</si>
  <si>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</si>
  <si>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</si>
  <si>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</si>
  <si>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</si>
  <si>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</si>
  <si>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</si>
  <si>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</si>
  <si>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</si>
  <si>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</si>
  <si>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</si>
  <si>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</si>
  <si>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</si>
  <si>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</si>
  <si>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</si>
  <si>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</si>
  <si>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</si>
  <si>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</si>
  <si>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</si>
  <si>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</si>
  <si>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</si>
  <si>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</si>
  <si>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</si>
  <si>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</si>
  <si>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</si>
  <si>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</si>
  <si>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</si>
  <si>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</si>
  <si>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</si>
  <si>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</si>
  <si>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</si>
  <si>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</si>
  <si>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</si>
  <si>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</si>
  <si>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</si>
  <si>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</si>
  <si>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</si>
  <si>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</si>
  <si>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</si>
  <si>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</si>
  <si>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</si>
  <si>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</si>
  <si>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</si>
  <si>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</si>
  <si>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</si>
  <si>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</si>
  <si>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</si>
  <si>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</si>
  <si>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</si>
  <si>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</si>
  <si>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</si>
  <si>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</si>
  <si>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</si>
  <si>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</si>
  <si>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</si>
  <si>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</si>
  <si>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</si>
  <si>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</si>
  <si>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</si>
  <si>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</si>
  <si>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</si>
  <si>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</si>
  <si>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</si>
  <si>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</si>
  <si>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</si>
  <si>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</si>
  <si>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</si>
  <si>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</si>
  <si>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</si>
  <si>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</si>
  <si>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</si>
  <si>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</si>
  <si>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</si>
  <si>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</si>
  <si>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</si>
  <si>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</si>
  <si>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</si>
  <si>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</si>
  <si>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</si>
  <si>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</si>
  <si>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</si>
  <si>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</si>
  <si>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</si>
  <si>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</si>
  <si>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</si>
  <si>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</si>
  <si>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</si>
  <si>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</si>
  <si>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</si>
  <si>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</si>
  <si>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</si>
  <si>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</si>
  <si>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</si>
  <si>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</si>
  <si>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</si>
  <si>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</si>
  <si>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</si>
  <si>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</si>
  <si>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</si>
  <si>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</si>
  <si>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</si>
  <si>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</si>
  <si>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</si>
  <si>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</si>
  <si>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</si>
  <si>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</si>
  <si>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</si>
  <si>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</si>
  <si>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</si>
  <si>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</si>
  <si>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</si>
  <si>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</si>
  <si>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</si>
  <si>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</si>
  <si>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</si>
  <si>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</si>
  <si>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</si>
  <si>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</si>
  <si>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</si>
  <si>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</si>
  <si>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</si>
  <si>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</si>
  <si>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</si>
  <si>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</si>
  <si>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</si>
  <si>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</si>
  <si>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</si>
  <si>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</si>
  <si>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</si>
  <si>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</si>
  <si>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</si>
  <si>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</si>
  <si>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</si>
  <si>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</si>
  <si>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</si>
  <si>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</si>
  <si>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</si>
  <si>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</si>
  <si>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</si>
  <si>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</si>
  <si>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</si>
  <si>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</si>
  <si>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</si>
  <si>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</si>
  <si>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</si>
  <si>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</si>
  <si>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</si>
  <si>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</si>
  <si>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</si>
  <si>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</si>
  <si>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</si>
  <si>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</si>
  <si>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</si>
  <si>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</si>
  <si>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</si>
  <si>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</si>
  <si>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</si>
  <si>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</si>
  <si>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</si>
  <si>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</si>
  <si>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</si>
  <si>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</si>
  <si>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</si>
  <si>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</si>
  <si>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</si>
  <si>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</si>
  <si>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</si>
  <si>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</si>
  <si>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</si>
  <si>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</si>
  <si>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</si>
  <si>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</si>
  <si>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</si>
  <si>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</si>
  <si>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</si>
  <si>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</si>
  <si>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</si>
  <si>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</si>
  <si>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</si>
  <si>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</si>
  <si>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</si>
  <si>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</si>
  <si>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</si>
  <si>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</si>
  <si>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</si>
  <si>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</si>
  <si>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</si>
  <si>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</si>
  <si>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</si>
  <si>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</si>
  <si>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</si>
  <si>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</si>
  <si>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</si>
  <si>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</si>
  <si>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</si>
  <si>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</si>
  <si>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</si>
  <si>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</si>
  <si>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</si>
  <si>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</si>
  <si>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</si>
  <si>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</si>
  <si>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</si>
  <si>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</si>
  <si>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</si>
  <si>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</si>
  <si>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</si>
  <si>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</si>
  <si>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</si>
  <si>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</si>
  <si>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</si>
  <si>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</si>
  <si>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</si>
  <si>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</si>
  <si>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</si>
  <si>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</si>
  <si>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</si>
  <si>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</si>
  <si>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</si>
  <si>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</si>
  <si>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</si>
  <si>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</si>
  <si>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</si>
  <si>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</si>
  <si>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</si>
  <si>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</si>
  <si>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</si>
  <si>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</si>
  <si>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</si>
  <si>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</si>
  <si>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</si>
  <si>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</si>
  <si>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</si>
  <si>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</si>
  <si>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</si>
  <si>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</si>
  <si>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</si>
  <si>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</si>
  <si>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</si>
  <si>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</si>
  <si>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</si>
  <si>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</si>
  <si>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</si>
  <si>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</si>
  <si>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</si>
  <si>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</si>
  <si>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</si>
  <si>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</si>
  <si>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</si>
  <si>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</si>
  <si>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</si>
  <si>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</si>
  <si>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</si>
  <si>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</si>
  <si>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</si>
  <si>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</si>
  <si>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</si>
  <si>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</si>
  <si>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</si>
  <si>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</si>
  <si>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</si>
  <si>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</si>
  <si>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</si>
  <si>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</si>
  <si>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</si>
  <si>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</si>
  <si>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</si>
  <si>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</si>
  <si>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</si>
  <si>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</si>
  <si>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</si>
  <si>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</si>
  <si>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</si>
  <si>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</si>
  <si>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</si>
  <si>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</si>
  <si>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</si>
  <si>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</si>
  <si>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</si>
  <si>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</si>
  <si>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</si>
  <si>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</si>
  <si>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</si>
  <si>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</si>
  <si>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</si>
  <si>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</si>
  <si>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</si>
  <si>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</si>
  <si>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</si>
  <si>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</si>
  <si>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</si>
  <si>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</si>
  <si>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</si>
  <si>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</si>
  <si>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</si>
  <si>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</si>
  <si>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</si>
  <si>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</si>
  <si>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</si>
  <si>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</si>
  <si>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</si>
  <si>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</si>
  <si>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</si>
  <si>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</si>
  <si>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</si>
  <si>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</si>
  <si>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</si>
  <si>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</si>
  <si>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</si>
  <si>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</si>
  <si>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</si>
  <si>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</si>
  <si>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</si>
  <si>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</si>
  <si>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</si>
  <si>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</si>
  <si>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</si>
  <si>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</si>
  <si>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</si>
  <si>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</si>
  <si>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</si>
  <si>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</si>
  <si>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</si>
  <si>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</si>
  <si>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</si>
  <si>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</si>
  <si>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</si>
  <si>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</si>
  <si>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</si>
  <si>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</si>
  <si>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</si>
  <si>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</si>
  <si>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</si>
  <si>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</si>
  <si>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</si>
  <si>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</si>
  <si>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</si>
  <si>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</si>
  <si>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</si>
  <si>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</si>
  <si>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</si>
  <si>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</si>
  <si>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</si>
  <si>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</si>
  <si>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</si>
  <si>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</si>
  <si>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</si>
  <si>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</si>
  <si>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</si>
  <si>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</si>
  <si>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</si>
  <si>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</si>
  <si>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</si>
  <si>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</si>
  <si>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</si>
  <si>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</si>
  <si>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</si>
  <si>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</si>
  <si>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</si>
  <si>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</si>
  <si>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</si>
  <si>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</si>
  <si>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</si>
  <si>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</si>
  <si>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</si>
  <si>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</si>
  <si>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</si>
  <si>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</si>
  <si>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</si>
  <si>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</si>
  <si>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</si>
  <si>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</si>
  <si>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</si>
  <si>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</si>
  <si>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</si>
  <si>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</si>
  <si>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</si>
  <si>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</si>
  <si>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</si>
  <si>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</si>
  <si>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</si>
  <si>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</si>
  <si>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</si>
  <si>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</si>
  <si>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</si>
  <si>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</si>
  <si>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</si>
  <si>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</si>
  <si>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</si>
  <si>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</si>
  <si>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</si>
  <si>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</si>
  <si>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</si>
  <si>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</si>
  <si>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</si>
  <si>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</si>
  <si>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</si>
  <si>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</si>
  <si>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</si>
  <si>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</si>
  <si>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</si>
  <si>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</si>
  <si>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</si>
  <si>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</si>
  <si>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</si>
  <si>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</si>
  <si>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</si>
  <si>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</si>
  <si>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</si>
  <si>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</si>
  <si>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</si>
  <si>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</si>
  <si>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</si>
  <si>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</si>
  <si>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</si>
  <si>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</si>
  <si>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</si>
  <si>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</si>
  <si>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</si>
  <si>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</si>
  <si>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</si>
  <si>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</si>
  <si>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</si>
  <si>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</si>
  <si>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</si>
  <si>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</si>
  <si>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</si>
  <si>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</si>
  <si>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</si>
  <si>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</si>
  <si>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</si>
  <si>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</si>
  <si>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</si>
  <si>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</si>
  <si>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</si>
  <si>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</si>
  <si>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</si>
  <si>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</si>
  <si>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</si>
  <si>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</si>
  <si>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</si>
  <si>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</si>
  <si>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</si>
  <si>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</si>
  <si>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</si>
  <si>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</si>
  <si>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</si>
  <si>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</si>
  <si>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</si>
  <si>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</si>
  <si>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</si>
  <si>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</si>
  <si>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</si>
  <si>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</si>
  <si>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</si>
  <si>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</si>
  <si>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</si>
  <si>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</si>
  <si>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</si>
  <si>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</si>
  <si>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</si>
  <si>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</si>
  <si>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</si>
  <si>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</si>
  <si>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</si>
  <si>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</si>
  <si>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</si>
  <si>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</si>
  <si>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</si>
  <si>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</si>
  <si>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</si>
  <si>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</si>
  <si>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</si>
  <si>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</si>
  <si>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</si>
  <si>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</si>
  <si>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</si>
  <si>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</si>
  <si>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</si>
  <si>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</si>
  <si>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</si>
  <si>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</si>
  <si>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</si>
  <si>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</si>
  <si>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</si>
  <si>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</si>
  <si>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</si>
  <si>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</si>
  <si>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</si>
  <si>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</si>
  <si>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</si>
  <si>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</si>
  <si>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</si>
  <si>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</si>
  <si>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</si>
  <si>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</si>
  <si>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</si>
  <si>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</si>
  <si>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</si>
  <si>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</si>
  <si>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</si>
  <si>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</si>
  <si>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</si>
  <si>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</si>
  <si>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</si>
  <si>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</si>
  <si>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</si>
  <si>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</si>
  <si>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</si>
  <si>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</si>
  <si>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</si>
  <si>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</si>
  <si>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</si>
  <si>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</si>
  <si>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</si>
  <si>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</si>
  <si>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</si>
  <si>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</si>
  <si>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</si>
  <si>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</si>
  <si>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</si>
  <si>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</si>
  <si>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</si>
  <si>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</si>
  <si>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</si>
  <si>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</si>
  <si>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</si>
  <si>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</si>
  <si>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</si>
  <si>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</si>
  <si>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</si>
  <si>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</si>
  <si>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</si>
  <si>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</si>
  <si>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</si>
  <si>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</si>
  <si>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</si>
  <si>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</si>
  <si>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</si>
  <si>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</si>
  <si>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</si>
  <si>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</si>
  <si>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</si>
  <si>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</si>
  <si>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</si>
  <si>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</si>
  <si>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</si>
  <si>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</si>
  <si>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</si>
  <si>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</si>
  <si>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</si>
  <si>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</si>
  <si>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</si>
  <si>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</si>
  <si>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</si>
  <si>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</si>
  <si>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</si>
  <si>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</si>
  <si>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</si>
  <si>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</si>
  <si>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</si>
  <si>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</si>
  <si>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</si>
  <si>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</si>
  <si>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</si>
  <si>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</si>
  <si>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</si>
  <si>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</si>
  <si>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</si>
  <si>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</si>
  <si>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</si>
  <si>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</si>
  <si>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</si>
  <si>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</si>
  <si>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</si>
  <si>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</si>
  <si>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</si>
  <si>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</si>
  <si>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</si>
  <si>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</si>
  <si>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</si>
  <si>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</si>
  <si>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</si>
  <si>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</si>
  <si>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</si>
  <si>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</si>
  <si>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</si>
  <si>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</si>
  <si>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</si>
  <si>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</si>
  <si>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</si>
  <si>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</si>
  <si>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</si>
  <si>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</si>
  <si>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</si>
  <si>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</si>
  <si>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</si>
  <si>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</si>
  <si>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</si>
  <si>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</si>
  <si>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</si>
  <si>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</si>
  <si>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</si>
  <si>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</si>
  <si>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</si>
  <si>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</si>
  <si>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</si>
  <si>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</si>
  <si>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</si>
  <si>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</si>
  <si>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</si>
  <si>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</si>
  <si>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</si>
  <si>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</si>
  <si>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</si>
  <si>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</si>
  <si>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</si>
  <si>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</si>
  <si>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</si>
  <si>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</si>
  <si>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</si>
  <si>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</si>
  <si>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</si>
  <si>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</si>
  <si>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</si>
  <si>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</si>
  <si>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</si>
  <si>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</si>
  <si>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</si>
  <si>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</si>
  <si>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</si>
  <si>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</si>
  <si>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</si>
  <si>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</si>
  <si>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</si>
  <si>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</si>
  <si>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</si>
  <si>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</si>
  <si>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</si>
  <si>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</si>
  <si>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</si>
  <si>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</si>
  <si>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</si>
  <si>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</si>
  <si>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</si>
  <si>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</si>
  <si>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</si>
  <si>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</si>
  <si>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</si>
  <si>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</si>
  <si>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</si>
  <si>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</si>
  <si>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</si>
  <si>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</si>
  <si>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</si>
  <si>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</si>
  <si>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</si>
  <si>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</si>
  <si>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</si>
  <si>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</si>
  <si>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</si>
  <si>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</si>
  <si>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</si>
  <si>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</si>
  <si>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</si>
  <si>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</si>
  <si>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</si>
  <si>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</si>
  <si>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</si>
  <si>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</si>
  <si>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</si>
  <si>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</si>
  <si>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</si>
  <si>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</si>
  <si>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</si>
  <si>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</si>
  <si>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</si>
  <si>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</si>
  <si>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</si>
  <si>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</si>
  <si>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</si>
  <si>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</si>
  <si>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</si>
  <si>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</si>
  <si>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</si>
  <si>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</si>
  <si>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</si>
  <si>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</si>
  <si>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</si>
  <si>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</si>
  <si>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</si>
  <si>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</si>
  <si>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</si>
  <si>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</si>
  <si>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</si>
  <si>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</si>
  <si>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</si>
  <si>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</si>
  <si>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</si>
  <si>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</si>
  <si>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</si>
  <si>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</si>
  <si>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</si>
  <si>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</si>
  <si>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</si>
  <si>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</si>
  <si>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</si>
  <si>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</si>
  <si>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</si>
  <si>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</si>
  <si>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</si>
  <si>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</si>
  <si>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</si>
  <si>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</si>
  <si>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</si>
  <si>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</si>
  <si>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</si>
  <si>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</si>
  <si>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</si>
  <si>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</si>
  <si>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</si>
  <si>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</si>
  <si>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</si>
  <si>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</si>
  <si>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</si>
  <si>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</si>
  <si>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</si>
  <si>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</si>
  <si>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</si>
  <si>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</si>
  <si>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</si>
  <si>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</si>
  <si>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</si>
  <si>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</si>
  <si>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</si>
  <si>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</si>
  <si>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</si>
  <si>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</si>
  <si>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</si>
  <si>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</si>
  <si>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</si>
  <si>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</si>
  <si>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</si>
  <si>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</si>
  <si>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</si>
  <si>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</si>
  <si>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</si>
  <si>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</si>
  <si>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</si>
  <si>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</si>
  <si>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</si>
  <si>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</si>
  <si>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</si>
  <si>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</si>
  <si>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</si>
  <si>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</si>
  <si>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</si>
  <si>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</si>
  <si>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</si>
  <si>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</si>
  <si>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</si>
  <si>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</si>
  <si>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</si>
  <si>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</si>
  <si>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</si>
  <si>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</si>
  <si>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</si>
  <si>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</si>
  <si>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</si>
  <si>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</si>
  <si>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</si>
  <si>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</si>
  <si>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</si>
  <si>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</si>
  <si>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</si>
  <si>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</si>
  <si>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</si>
  <si>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</si>
  <si>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</si>
  <si>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</si>
  <si>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</si>
  <si>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</si>
  <si>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</si>
  <si>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</si>
  <si>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</si>
  <si>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</si>
  <si>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</si>
  <si>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</si>
  <si>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</si>
  <si>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</si>
  <si>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</si>
  <si>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</si>
  <si>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</si>
  <si>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</si>
  <si>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</si>
  <si>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</si>
  <si>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</si>
  <si>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</si>
  <si>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</si>
  <si>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</si>
  <si>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</si>
  <si>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</si>
  <si>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</si>
  <si>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</si>
  <si>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</si>
  <si>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</si>
  <si>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</si>
  <si>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</si>
  <si>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</si>
  <si>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</si>
  <si>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</si>
  <si>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</si>
  <si>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</si>
  <si>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</si>
  <si>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</si>
  <si>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</si>
  <si>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</si>
  <si>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</si>
  <si>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</si>
  <si>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</si>
  <si>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</si>
  <si>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</si>
  <si>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</si>
  <si>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</si>
  <si>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</si>
  <si>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</si>
  <si>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</si>
  <si>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</si>
  <si>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</si>
  <si>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</si>
  <si>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</si>
  <si>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</si>
  <si>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</si>
  <si>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</si>
  <si>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</si>
  <si>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</si>
  <si>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</si>
  <si>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</si>
  <si>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</si>
  <si>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</si>
  <si>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</si>
  <si>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</si>
  <si>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</si>
  <si>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</si>
  <si>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</si>
  <si>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</si>
  <si>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</si>
  <si>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</si>
  <si>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</si>
  <si>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</si>
  <si>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</si>
  <si>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</si>
  <si>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</si>
  <si>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</si>
  <si>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</si>
  <si>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</si>
  <si>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</si>
  <si>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</si>
  <si>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</si>
  <si>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</si>
  <si>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</si>
  <si>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</si>
  <si>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</si>
  <si>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</si>
  <si>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</si>
  <si>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</si>
  <si>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</si>
  <si>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</si>
  <si>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</si>
  <si>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</si>
  <si>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</si>
  <si>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</si>
  <si>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</si>
  <si>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</si>
  <si>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</si>
  <si>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</si>
  <si>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</si>
  <si>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</si>
  <si>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</si>
  <si>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</si>
  <si>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</si>
  <si>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</si>
  <si>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</si>
  <si>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</si>
  <si>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</si>
  <si>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</si>
  <si>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</si>
  <si>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</si>
  <si>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</si>
  <si>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</si>
  <si>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</si>
  <si>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</si>
  <si>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</si>
  <si>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</si>
  <si>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</si>
  <si>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</si>
  <si>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</si>
  <si>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</si>
  <si>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</si>
  <si>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</si>
  <si>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</si>
  <si>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</si>
  <si>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</si>
  <si>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</si>
  <si>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</si>
  <si>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</si>
  <si>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</si>
  <si>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</si>
  <si>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</si>
  <si>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</si>
  <si>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</si>
  <si>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</si>
  <si>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</si>
  <si>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</si>
  <si>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</si>
  <si>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</si>
  <si>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</si>
  <si>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</si>
  <si>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</si>
  <si>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</si>
  <si>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</si>
  <si>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</si>
  <si>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</si>
  <si>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</si>
  <si>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</si>
  <si>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</si>
  <si>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</si>
  <si>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</si>
  <si>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</si>
  <si>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</si>
  <si>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</si>
  <si>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</si>
  <si>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</si>
  <si>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</si>
  <si>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</si>
  <si>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</si>
  <si>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</si>
  <si>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</si>
  <si>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</si>
  <si>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</si>
  <si>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</si>
  <si>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</si>
  <si>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</si>
  <si>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</si>
  <si>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</si>
  <si>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</si>
  <si>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</si>
  <si>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</si>
  <si>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</si>
  <si>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</si>
  <si>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</si>
  <si>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</si>
  <si>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</si>
  <si>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</si>
  <si>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</si>
  <si>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</si>
  <si>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</si>
  <si>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</si>
  <si>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</si>
  <si>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</si>
  <si>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</si>
  <si>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</si>
  <si>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</si>
  <si>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</si>
  <si>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</si>
  <si>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</si>
  <si>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</si>
  <si>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</si>
  <si>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</si>
  <si>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</si>
  <si>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</si>
  <si>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</si>
  <si>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</si>
  <si>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</si>
  <si>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</si>
  <si>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</si>
  <si>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</si>
  <si>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</si>
  <si>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</si>
  <si>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</si>
  <si>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</si>
  <si>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</si>
  <si>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</si>
  <si>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</si>
  <si>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</si>
  <si>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</si>
  <si>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</si>
  <si>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</si>
  <si>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</si>
  <si>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</si>
  <si>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</si>
  <si>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</si>
  <si>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</si>
  <si>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</si>
  <si>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</si>
  <si>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</si>
  <si>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</si>
  <si>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</si>
  <si>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</si>
  <si>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</si>
  <si>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</si>
  <si>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</si>
  <si>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</si>
  <si>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</si>
  <si>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</si>
  <si>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</si>
  <si>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</si>
  <si>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</si>
  <si>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</si>
  <si>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</si>
  <si>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</si>
  <si>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</si>
  <si>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</si>
  <si>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</si>
  <si>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</si>
  <si>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</si>
  <si>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</si>
  <si>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</si>
  <si>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</si>
  <si>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</si>
  <si>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</si>
  <si>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</si>
  <si>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</si>
  <si>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</si>
  <si>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</si>
  <si>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</si>
  <si>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</si>
  <si>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</si>
  <si>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</si>
  <si>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</si>
  <si>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</si>
  <si>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</si>
  <si>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</si>
  <si>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</si>
  <si>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</si>
  <si>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</si>
  <si>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</si>
  <si>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</si>
  <si>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</si>
  <si>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</si>
  <si>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</si>
  <si>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</si>
  <si>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</si>
  <si>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</si>
  <si>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</si>
  <si>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</si>
  <si>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</si>
  <si>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</si>
  <si>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</si>
  <si>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</si>
  <si>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</si>
  <si>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</si>
  <si>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</si>
  <si>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</si>
  <si>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</si>
  <si>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</si>
  <si>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</si>
  <si>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</si>
  <si>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</si>
  <si>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</si>
  <si>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</si>
  <si>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</si>
  <si>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</si>
  <si>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</si>
  <si>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</si>
  <si>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</si>
  <si>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</si>
  <si>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</si>
  <si>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</si>
  <si>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</si>
  <si>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</si>
  <si>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</si>
  <si>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</si>
  <si>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</si>
  <si>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</si>
  <si>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</si>
  <si>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</si>
  <si>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</si>
  <si>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</si>
  <si>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</si>
  <si>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</si>
  <si>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</si>
  <si>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</si>
  <si>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</si>
  <si>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</si>
  <si>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</si>
  <si>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</si>
  <si>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</si>
  <si>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</si>
  <si>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</si>
  <si>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</si>
  <si>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</si>
  <si>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</si>
  <si>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</si>
  <si>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</si>
  <si>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</si>
  <si>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</si>
  <si>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</si>
  <si>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</si>
  <si>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</si>
  <si>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</si>
  <si>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</si>
  <si>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</si>
  <si>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</si>
  <si>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</si>
  <si>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</si>
  <si>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</si>
  <si>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</si>
  <si>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</si>
  <si>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</si>
  <si>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</si>
  <si>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</si>
  <si>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</si>
  <si>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</si>
  <si>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</si>
  <si>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</si>
  <si>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</si>
  <si>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</si>
  <si>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</si>
  <si>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</si>
  <si>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</si>
  <si>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</si>
  <si>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</si>
  <si>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</si>
  <si>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</si>
  <si>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</si>
  <si>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</si>
  <si>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</si>
  <si>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</si>
  <si>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</si>
  <si>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</si>
  <si>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</si>
  <si>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</si>
  <si>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</si>
  <si>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</si>
  <si>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</si>
  <si>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</si>
  <si>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</si>
  <si>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</si>
  <si>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</si>
  <si>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</si>
  <si>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</si>
  <si>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</si>
  <si>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</si>
  <si>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</si>
  <si>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</si>
  <si>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</si>
  <si>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</si>
  <si>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</si>
  <si>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</si>
  <si>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</si>
  <si>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</si>
  <si>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</si>
  <si>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</si>
  <si>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</si>
  <si>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</si>
  <si>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</si>
  <si>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</si>
  <si>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</si>
  <si>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</si>
  <si>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</si>
  <si>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</si>
  <si>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</si>
  <si>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</si>
  <si>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</si>
  <si>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</si>
  <si>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</si>
  <si>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</si>
  <si>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</si>
  <si>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</si>
  <si>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</si>
  <si>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</si>
  <si>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</si>
  <si>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</si>
  <si>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</si>
  <si>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</si>
  <si>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</si>
  <si>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</si>
  <si>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</si>
  <si>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</si>
  <si>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</si>
  <si>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</si>
  <si>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</si>
  <si>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</si>
  <si>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</si>
  <si>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</si>
  <si>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</si>
  <si>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</si>
  <si>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</si>
  <si>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</si>
  <si>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</si>
  <si>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</si>
  <si>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</si>
  <si>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</si>
  <si>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</si>
  <si>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</si>
  <si>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</si>
  <si>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</si>
  <si>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</si>
  <si>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</si>
  <si>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</si>
  <si>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</si>
  <si>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</si>
  <si>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</si>
  <si>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</si>
  <si>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</si>
  <si>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</si>
  <si>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</si>
  <si>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</si>
  <si>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</si>
  <si>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</si>
  <si>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</si>
  <si>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</si>
  <si>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</si>
  <si>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</si>
  <si>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</si>
  <si>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</si>
  <si>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</si>
  <si>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</si>
  <si>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</si>
  <si>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</si>
  <si>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</si>
  <si>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</si>
  <si>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</si>
  <si>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</si>
  <si>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</si>
  <si>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</si>
  <si>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</si>
  <si>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</si>
  <si>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</si>
  <si>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</si>
  <si>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</si>
  <si>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</si>
  <si>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</si>
  <si>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</si>
  <si>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</si>
  <si>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</si>
  <si>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</si>
  <si>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</si>
  <si>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</si>
  <si>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</si>
  <si>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</si>
  <si>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</si>
  <si>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</si>
  <si>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</si>
  <si>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</si>
  <si>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</si>
  <si>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</si>
  <si>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</si>
  <si>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</si>
  <si>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</si>
  <si>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</si>
  <si>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</si>
  <si>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</si>
  <si>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</si>
  <si>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</si>
  <si>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</si>
  <si>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</si>
  <si>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</si>
  <si>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</si>
  <si>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</si>
  <si>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</si>
  <si>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</si>
  <si>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</si>
  <si>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</si>
  <si>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</si>
  <si>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</si>
  <si>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</si>
  <si>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</si>
  <si>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</si>
  <si>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</si>
  <si>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</si>
  <si>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</si>
  <si>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</si>
  <si>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</si>
  <si>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</si>
  <si>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</si>
  <si>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</si>
  <si>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</si>
  <si>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</si>
  <si>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</si>
  <si>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</si>
  <si>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</si>
  <si>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</si>
  <si>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</si>
  <si>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</si>
  <si>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</si>
  <si>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</si>
  <si>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</si>
  <si>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</si>
  <si>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</si>
  <si>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</si>
  <si>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</si>
  <si>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</si>
  <si>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</si>
  <si>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</si>
  <si>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</si>
  <si>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</si>
  <si>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</si>
  <si>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</si>
  <si>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</si>
  <si>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</si>
  <si>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</si>
  <si>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</si>
  <si>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</si>
  <si>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</si>
  <si>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</si>
  <si>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</si>
  <si>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</si>
  <si>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</si>
  <si>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</si>
  <si>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</si>
  <si>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</si>
  <si>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</si>
  <si>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</si>
  <si>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</si>
  <si>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</si>
  <si>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</si>
  <si>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</si>
  <si>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</si>
  <si>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</si>
  <si>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</si>
  <si>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</si>
  <si>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</si>
  <si>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</si>
  <si>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</si>
  <si>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</si>
  <si>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</si>
  <si>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</si>
  <si>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</si>
  <si>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</si>
  <si>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</si>
  <si>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</si>
  <si>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</si>
  <si>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</si>
  <si>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</si>
  <si>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</si>
  <si>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</si>
  <si>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</si>
  <si>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</si>
  <si>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</si>
  <si>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</si>
  <si>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</si>
  <si>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</si>
  <si>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</si>
  <si>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</si>
  <si>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</si>
  <si>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</si>
  <si>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</si>
  <si>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</si>
  <si>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</si>
  <si>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</si>
  <si>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</si>
  <si>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</si>
  <si>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</si>
  <si>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</si>
  <si>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</si>
  <si>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</si>
  <si>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</si>
  <si>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</si>
  <si>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</si>
  <si>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</si>
  <si>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</si>
  <si>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</si>
  <si>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</si>
  <si>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</si>
  <si>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</si>
  <si>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</si>
  <si>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</si>
  <si>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</si>
  <si>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</si>
  <si>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</si>
  <si>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</si>
  <si>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</si>
  <si>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</si>
  <si>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</si>
  <si>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</si>
  <si>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</si>
  <si>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</si>
  <si>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</si>
  <si>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</si>
  <si>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</si>
  <si>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</si>
  <si>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</si>
  <si>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</si>
  <si>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</si>
  <si>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</si>
  <si>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</si>
  <si>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</si>
  <si>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</si>
  <si>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</si>
  <si>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</si>
  <si>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</si>
  <si>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</si>
  <si>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</si>
  <si>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</si>
  <si>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</si>
  <si>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</si>
  <si>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</si>
  <si>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</si>
  <si>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</si>
  <si>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</si>
  <si>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</si>
  <si>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</si>
  <si>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</si>
  <si>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</si>
  <si>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</si>
  <si>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</si>
  <si>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</si>
  <si>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</si>
  <si>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</si>
  <si>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</si>
  <si>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</si>
  <si>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</si>
  <si>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</si>
  <si>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</si>
  <si>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</si>
  <si>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</si>
  <si>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</si>
  <si>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</si>
  <si>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</si>
  <si>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</si>
  <si>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</si>
  <si>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</si>
  <si>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</si>
  <si>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</si>
  <si>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</si>
  <si>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</si>
  <si>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</si>
  <si>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</si>
  <si>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</si>
  <si>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</si>
  <si>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</si>
  <si>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</si>
  <si>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</si>
  <si>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</si>
  <si>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</si>
  <si>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</si>
  <si>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</si>
  <si>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</si>
  <si>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</si>
  <si>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</si>
  <si>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</si>
  <si>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</si>
  <si>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</si>
  <si>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</si>
  <si>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</si>
  <si>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</si>
  <si>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</si>
  <si>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</si>
  <si>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</si>
  <si>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</si>
  <si>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</si>
  <si>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</si>
  <si>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</si>
  <si>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</si>
  <si>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</si>
  <si>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</si>
  <si>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</si>
  <si>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</si>
  <si>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</si>
  <si>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</si>
  <si>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</si>
  <si>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</si>
  <si>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</si>
  <si>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</si>
  <si>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</si>
  <si>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</si>
  <si>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</si>
  <si>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</si>
  <si>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</si>
  <si>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</si>
  <si>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</si>
  <si>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</si>
  <si>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</si>
  <si>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</si>
  <si>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</si>
  <si>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</si>
  <si>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</si>
  <si>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</si>
  <si>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</si>
  <si>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</si>
  <si>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</si>
  <si>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</si>
  <si>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</si>
  <si>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</si>
  <si>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</si>
  <si>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</si>
  <si>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</si>
  <si>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</si>
  <si>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</si>
  <si>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</si>
  <si>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</si>
  <si>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</si>
  <si>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</si>
  <si>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</si>
  <si>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</si>
  <si>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</si>
  <si>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</si>
  <si>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</si>
  <si>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</si>
  <si>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</si>
  <si>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</si>
  <si>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</si>
  <si>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</si>
  <si>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</si>
  <si>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</si>
  <si>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</si>
  <si>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</si>
  <si>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</si>
  <si>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</si>
  <si>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</si>
  <si>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</si>
  <si>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</si>
  <si>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</si>
  <si>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</si>
  <si>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</si>
  <si>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</si>
  <si>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</si>
  <si>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</si>
  <si>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</si>
  <si>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</si>
  <si>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</si>
  <si>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</si>
  <si>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</si>
  <si>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</si>
  <si>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</si>
  <si>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</si>
  <si>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</si>
  <si>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</si>
  <si>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</si>
  <si>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</si>
  <si>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</si>
  <si>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</si>
  <si>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</si>
  <si>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</si>
  <si>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</si>
  <si>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</si>
  <si>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</si>
  <si>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</si>
  <si>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</si>
  <si>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</si>
  <si>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</si>
  <si>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</si>
  <si>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</si>
  <si>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</si>
  <si>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</si>
  <si>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</si>
  <si>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</si>
  <si>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</si>
  <si>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</si>
  <si>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</si>
  <si>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</si>
  <si>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</si>
  <si>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</si>
  <si>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</si>
  <si>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</si>
  <si>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</si>
  <si>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</si>
  <si>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</si>
  <si>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</si>
  <si>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</si>
  <si>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</si>
  <si>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</si>
  <si>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</si>
  <si>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</si>
  <si>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</si>
  <si>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</si>
  <si>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</si>
  <si>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</si>
  <si>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</si>
  <si>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</si>
  <si>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</si>
  <si>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</si>
  <si>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</si>
  <si>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</si>
  <si>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</si>
  <si>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</si>
  <si>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</si>
  <si>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</si>
  <si>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</si>
  <si>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</si>
  <si>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</si>
  <si>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</si>
  <si>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</si>
  <si>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</si>
  <si>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</si>
  <si>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</si>
  <si>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</si>
  <si>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</si>
  <si>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</si>
  <si>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</si>
  <si>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</si>
  <si>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</si>
  <si>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</si>
  <si>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</si>
  <si>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</si>
  <si>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</si>
  <si>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</si>
  <si>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</si>
  <si>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</si>
  <si>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</si>
  <si>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</si>
  <si>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</si>
  <si>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</si>
  <si>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</si>
  <si>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</si>
  <si>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</si>
  <si>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</si>
  <si>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</si>
  <si>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</si>
  <si>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</si>
  <si>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</si>
  <si>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</si>
  <si>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</si>
  <si>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</si>
  <si>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</si>
  <si>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</si>
  <si>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</si>
  <si>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</si>
  <si>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</si>
  <si>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</si>
  <si>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</si>
  <si>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</si>
  <si>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</si>
  <si>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</si>
  <si>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</si>
  <si>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</si>
  <si>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</si>
  <si>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</si>
  <si>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</si>
  <si>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</si>
  <si>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</si>
  <si>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</si>
  <si>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</si>
  <si>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</si>
  <si>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</si>
  <si>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</si>
  <si>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</si>
  <si>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</si>
  <si>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</si>
  <si>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</si>
  <si>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</si>
  <si>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</si>
  <si>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</si>
  <si>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</si>
  <si>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</si>
  <si>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</si>
  <si>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</si>
  <si>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</si>
  <si>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</si>
  <si>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</si>
  <si>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</si>
  <si>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</si>
  <si>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</si>
  <si>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</si>
  <si>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</si>
  <si>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</si>
  <si>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</si>
  <si>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</si>
  <si>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</si>
  <si>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</si>
  <si>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</si>
  <si>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</si>
  <si>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</si>
  <si>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</si>
  <si>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</si>
  <si>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</si>
  <si>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</si>
  <si>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</si>
  <si>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</si>
  <si>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</si>
  <si>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</si>
  <si>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</si>
  <si>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</si>
  <si>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</si>
  <si>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</si>
  <si>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</si>
  <si>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</si>
  <si>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</si>
  <si>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</si>
  <si>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</si>
  <si>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</si>
  <si>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</si>
  <si>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</si>
  <si>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</si>
  <si>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</si>
  <si>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</si>
  <si>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</si>
  <si>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</si>
  <si>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</si>
  <si>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</si>
  <si>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</si>
  <si>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</si>
  <si>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</si>
  <si>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</si>
  <si>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</si>
  <si>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</si>
  <si>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</si>
  <si>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</si>
  <si>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</si>
  <si>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</si>
  <si>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</si>
  <si>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</si>
  <si>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</si>
  <si>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</si>
  <si>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</si>
  <si>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</si>
  <si>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</si>
  <si>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</si>
  <si>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</si>
  <si>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</si>
  <si>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</si>
  <si>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</si>
  <si>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</si>
  <si>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</si>
  <si>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</si>
  <si>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</si>
  <si>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</si>
  <si>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</si>
  <si>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</si>
  <si>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</si>
  <si>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</si>
  <si>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</si>
  <si>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</si>
  <si>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</si>
  <si>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</si>
  <si>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</si>
  <si>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</si>
  <si>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</si>
  <si>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</si>
  <si>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</si>
  <si>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</si>
  <si>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</si>
  <si>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</si>
  <si>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</si>
  <si>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</si>
  <si>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</si>
  <si>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</si>
  <si>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</si>
  <si>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</si>
  <si>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</si>
  <si>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</si>
  <si>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</si>
  <si>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</si>
  <si>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</si>
  <si>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</si>
  <si>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</si>
  <si>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</si>
  <si>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</si>
  <si>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</si>
  <si>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</si>
  <si>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</si>
  <si>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</si>
  <si>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</si>
  <si>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</si>
  <si>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</si>
  <si>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</si>
  <si>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</si>
  <si>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</si>
  <si>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</si>
  <si>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</si>
  <si>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</si>
  <si>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</si>
  <si>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</si>
  <si>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</si>
  <si>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</si>
  <si>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</si>
  <si>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</si>
  <si>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</si>
  <si>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</si>
  <si>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</si>
  <si>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</si>
  <si>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</si>
  <si>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</si>
  <si>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</si>
  <si>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</si>
  <si>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</si>
  <si>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</si>
  <si>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</si>
  <si>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</si>
  <si>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</si>
  <si>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</si>
  <si>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</si>
  <si>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</si>
  <si>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</si>
  <si>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</si>
  <si>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</si>
  <si>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</si>
  <si>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</si>
  <si>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</si>
  <si>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</si>
  <si>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</si>
  <si>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</si>
  <si>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</si>
  <si>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</si>
  <si>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</si>
  <si>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</si>
  <si>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</si>
  <si>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</si>
  <si>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</si>
  <si>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</si>
  <si>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</si>
  <si>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</si>
  <si>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</si>
  <si>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</si>
  <si>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</si>
  <si>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</si>
  <si>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</si>
  <si>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</si>
  <si>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</si>
  <si>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</si>
  <si>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</si>
  <si>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</si>
  <si>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</si>
  <si>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</si>
  <si>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</si>
  <si>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</si>
  <si>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</si>
  <si>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</si>
  <si>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</si>
  <si>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</si>
  <si>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</si>
  <si>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</si>
  <si>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</si>
  <si>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</si>
  <si>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</si>
  <si>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</si>
  <si>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</si>
  <si>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</si>
  <si>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</si>
  <si>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</si>
  <si>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</si>
  <si>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</si>
  <si>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</si>
  <si>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</si>
  <si>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</si>
  <si>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</si>
  <si>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</si>
  <si>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</si>
  <si>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</si>
  <si>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</si>
  <si>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</si>
  <si>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</si>
  <si>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</si>
  <si>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</si>
  <si>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</si>
  <si>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</si>
  <si>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</si>
  <si>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</si>
  <si>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</si>
  <si>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</si>
  <si>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</si>
  <si>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</si>
  <si>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</si>
  <si>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</si>
  <si>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</si>
  <si>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</si>
  <si>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</si>
  <si>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</si>
  <si>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</si>
  <si>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</si>
  <si>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</si>
  <si>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</si>
  <si>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</si>
  <si>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</si>
  <si>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</si>
  <si>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</si>
  <si>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</si>
  <si>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</si>
  <si>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</si>
  <si>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</si>
  <si>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</si>
  <si>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</si>
  <si>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</si>
  <si>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</si>
  <si>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</si>
  <si>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</si>
  <si>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</si>
  <si>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</si>
  <si>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</si>
  <si>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</si>
  <si>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</si>
  <si>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</si>
  <si>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</si>
  <si>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</si>
  <si>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</si>
  <si>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</si>
  <si>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</si>
  <si>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</si>
  <si>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</si>
  <si>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</si>
  <si>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</si>
  <si>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</si>
  <si>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</si>
  <si>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</si>
  <si>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</si>
  <si>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</si>
  <si>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</si>
  <si>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</si>
  <si>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</si>
  <si>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</si>
  <si>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</si>
  <si>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</si>
  <si>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</si>
  <si>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</si>
  <si>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</si>
  <si>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</si>
  <si>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</si>
  <si>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</si>
  <si>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</si>
  <si>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</si>
  <si>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</si>
  <si>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</si>
  <si>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</si>
  <si>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</si>
  <si>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</si>
  <si>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</si>
  <si>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</si>
  <si>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</si>
  <si>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</si>
  <si>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</si>
  <si>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</si>
  <si>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</si>
  <si>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</si>
  <si>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</si>
  <si>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</si>
  <si>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</si>
  <si>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</si>
  <si>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</si>
  <si>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</si>
  <si>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</si>
  <si>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</si>
  <si>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</si>
  <si>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</si>
  <si>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</si>
  <si>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</si>
  <si>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</si>
  <si>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</si>
  <si>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</si>
  <si>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</si>
  <si>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</si>
  <si>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</si>
  <si>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</si>
  <si>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</si>
  <si>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</si>
  <si>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</si>
  <si>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</si>
  <si>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</si>
  <si>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</si>
  <si>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</si>
  <si>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</si>
  <si>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</si>
  <si>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</si>
  <si>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</si>
  <si>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</si>
  <si>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</si>
  <si>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</si>
  <si>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</si>
  <si>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</si>
  <si>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</si>
  <si>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</si>
  <si>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</si>
  <si>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</si>
  <si>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</si>
  <si>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</si>
  <si>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</si>
  <si>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</si>
  <si>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</si>
  <si>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</si>
  <si>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</si>
  <si>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</si>
  <si>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</si>
  <si>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</si>
  <si>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</si>
  <si>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</si>
  <si>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</si>
  <si>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</si>
  <si>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</si>
  <si>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</si>
  <si>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</si>
  <si>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</si>
  <si>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</si>
  <si>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</si>
  <si>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</si>
  <si>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</si>
  <si>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</si>
  <si>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</si>
  <si>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</si>
  <si>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</si>
  <si>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</si>
  <si>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</si>
  <si>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</si>
  <si>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</si>
  <si>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</si>
  <si>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</si>
  <si>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</si>
  <si>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</si>
  <si>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</si>
  <si>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</si>
  <si>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</si>
  <si>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</si>
  <si>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</si>
  <si>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</si>
  <si>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</si>
  <si>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</si>
  <si>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</si>
  <si>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</si>
  <si>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</si>
  <si>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</si>
  <si>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</si>
  <si>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</si>
  <si>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</si>
  <si>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</si>
  <si>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</si>
  <si>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</si>
  <si>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</si>
  <si>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</si>
  <si>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</si>
  <si>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</si>
  <si>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</si>
  <si>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</si>
  <si>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</si>
  <si>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</si>
  <si>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</si>
  <si>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</si>
  <si>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</si>
  <si>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</si>
  <si>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</si>
  <si>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</si>
  <si>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</si>
  <si>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</si>
  <si>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</si>
  <si>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</si>
  <si>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</si>
  <si>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</si>
  <si>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</si>
  <si>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</si>
  <si>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</si>
  <si>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</si>
  <si>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</si>
  <si>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</si>
  <si>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</si>
  <si>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</si>
  <si>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</si>
  <si>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</si>
  <si>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</si>
  <si>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</si>
  <si>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</si>
  <si>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</si>
  <si>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</si>
  <si>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</si>
  <si>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</si>
  <si>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</si>
  <si>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</si>
  <si>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</si>
  <si>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</si>
  <si>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</si>
  <si>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</si>
  <si>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</si>
  <si>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</si>
  <si>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</si>
  <si>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</si>
  <si>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</si>
  <si>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</si>
  <si>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</si>
  <si>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</si>
  <si>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</si>
  <si>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</si>
  <si>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</si>
  <si>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</si>
  <si>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</si>
  <si>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</si>
  <si>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</si>
  <si>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</si>
  <si>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</si>
  <si>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</si>
  <si>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</si>
  <si>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</si>
  <si>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</si>
  <si>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</si>
  <si>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</si>
  <si>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</si>
  <si>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</si>
  <si>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</si>
  <si>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</si>
  <si>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</si>
  <si>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</si>
  <si>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</si>
  <si>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</si>
  <si>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</si>
  <si>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</si>
  <si>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</si>
  <si>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</si>
  <si>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</si>
  <si>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</si>
  <si>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</si>
  <si>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</si>
  <si>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</si>
  <si>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</si>
  <si>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</si>
  <si>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</si>
  <si>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</si>
  <si>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</si>
  <si>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</si>
  <si>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</si>
  <si>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</si>
  <si>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</si>
  <si>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</si>
  <si>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</si>
  <si>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</si>
  <si>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</si>
  <si>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</si>
  <si>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</si>
  <si>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</si>
  <si>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</si>
  <si>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</si>
  <si>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</si>
  <si>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</si>
  <si>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</si>
  <si>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</si>
  <si>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</si>
  <si>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</si>
  <si>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</si>
  <si>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</si>
  <si>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</si>
  <si>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</si>
  <si>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</si>
  <si>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</si>
  <si>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</si>
  <si>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</si>
  <si>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</si>
  <si>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</si>
  <si>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</si>
  <si>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</si>
  <si>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</si>
  <si>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</si>
  <si>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</si>
  <si>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</si>
  <si>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</si>
  <si>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</si>
  <si>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</si>
  <si>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</si>
  <si>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</si>
  <si>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</si>
  <si>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</si>
  <si>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</si>
  <si>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</si>
  <si>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</si>
  <si>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</si>
  <si>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</si>
  <si>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</si>
  <si>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</si>
  <si>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</si>
  <si>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</si>
  <si>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</si>
  <si>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</si>
  <si>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</si>
  <si>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</si>
  <si>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</si>
  <si>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</si>
  <si>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</si>
  <si>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</si>
  <si>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</si>
  <si>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</si>
  <si>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</si>
  <si>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</si>
  <si>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</si>
  <si>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</si>
  <si>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</si>
  <si>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</si>
  <si>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</si>
  <si>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</si>
  <si>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</si>
  <si>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</si>
  <si>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</si>
  <si>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</si>
  <si>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</si>
  <si>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</si>
  <si>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</si>
  <si>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</si>
  <si>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</si>
  <si>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</si>
  <si>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</si>
  <si>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</si>
  <si>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</si>
  <si>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</si>
  <si>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</si>
  <si>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</si>
  <si>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</si>
  <si>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</si>
  <si>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</si>
  <si>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</si>
  <si>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</si>
  <si>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</si>
  <si>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</si>
  <si>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</si>
  <si>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</si>
  <si>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</si>
  <si>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</si>
  <si>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</si>
  <si>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</si>
  <si>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</si>
  <si>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</si>
  <si>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</si>
  <si>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</si>
  <si>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</si>
  <si>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</si>
  <si>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</si>
  <si>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</si>
  <si>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</si>
  <si>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</si>
  <si>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</si>
  <si>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</si>
  <si>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</si>
  <si>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</si>
  <si>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</si>
  <si>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</si>
  <si>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</si>
  <si>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</si>
  <si>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</si>
  <si>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</si>
  <si>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</si>
  <si>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</si>
  <si>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</si>
  <si>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</si>
  <si>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</si>
  <si>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</si>
  <si>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</si>
  <si>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</si>
  <si>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</si>
  <si>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</si>
  <si>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</si>
  <si>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</si>
  <si>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</si>
  <si>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</si>
  <si>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</si>
  <si>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</si>
  <si>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</si>
  <si>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</si>
  <si>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</si>
  <si>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</si>
  <si>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</si>
  <si>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</si>
  <si>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</si>
  <si>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</si>
  <si>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</si>
  <si>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</si>
  <si>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</si>
  <si>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</si>
  <si>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</si>
  <si>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</si>
  <si>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</si>
  <si>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</si>
  <si>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</si>
  <si>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</si>
  <si>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</si>
  <si>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</si>
  <si>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</si>
  <si>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</si>
  <si>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</si>
  <si>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</si>
  <si>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</si>
  <si>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</si>
  <si>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</si>
  <si>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</si>
  <si>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</si>
  <si>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</si>
  <si>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</si>
  <si>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</si>
  <si>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</si>
  <si>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</si>
  <si>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</si>
  <si>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</si>
  <si>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</si>
  <si>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</si>
  <si>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</si>
  <si>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</si>
  <si>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</si>
  <si>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</si>
  <si>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</si>
  <si>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</si>
  <si>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</si>
  <si>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</si>
  <si>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</si>
  <si>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</si>
  <si>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</si>
  <si>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</si>
  <si>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</si>
  <si>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</si>
  <si>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</si>
  <si>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</si>
  <si>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</si>
  <si>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</si>
  <si>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</si>
  <si>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</si>
  <si>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</si>
  <si>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</si>
  <si>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</si>
  <si>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</si>
  <si>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</si>
  <si>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</si>
  <si>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</si>
  <si>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</si>
  <si>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</si>
  <si>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</si>
  <si>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</si>
  <si>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</si>
  <si>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</si>
  <si>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</si>
  <si>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</si>
  <si>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</si>
  <si>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</si>
  <si>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</si>
  <si>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</si>
  <si>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</si>
  <si>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</si>
  <si>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</si>
  <si>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</si>
  <si>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</si>
  <si>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</si>
  <si>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</si>
  <si>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</si>
  <si>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</si>
  <si>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</si>
  <si>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</si>
  <si>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</si>
  <si>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</si>
  <si>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</si>
  <si>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</si>
  <si>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</si>
  <si>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</si>
  <si>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</si>
  <si>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</si>
  <si>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</si>
  <si>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</si>
  <si>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</si>
  <si>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</si>
  <si>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</si>
  <si>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</si>
  <si>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</si>
  <si>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</si>
  <si>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</si>
  <si>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</si>
  <si>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</si>
  <si>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</si>
  <si>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</si>
  <si>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</si>
  <si>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</si>
  <si>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</si>
  <si>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</si>
  <si>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</si>
  <si>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</si>
  <si>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</si>
  <si>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</si>
  <si>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</si>
  <si>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</si>
  <si>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</si>
  <si>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</si>
  <si>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</si>
  <si>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</si>
  <si>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</si>
  <si>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</si>
  <si>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</si>
  <si>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</si>
  <si>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</si>
  <si>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</si>
  <si>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</si>
  <si>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</si>
  <si>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</si>
  <si>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</si>
  <si>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</si>
  <si>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</si>
  <si>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</si>
  <si>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</si>
  <si>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</si>
  <si>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</si>
  <si>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</si>
  <si>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</si>
  <si>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</si>
  <si>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</si>
  <si>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</si>
  <si>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</si>
  <si>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</si>
  <si>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</si>
  <si>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</si>
  <si>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</si>
  <si>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</si>
  <si>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</si>
  <si>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</si>
  <si>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</si>
  <si>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</si>
  <si>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</si>
  <si>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</si>
  <si>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</si>
  <si>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</si>
  <si>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</si>
  <si>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</si>
  <si>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</si>
  <si>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</si>
  <si>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</si>
  <si>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</si>
  <si>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</si>
  <si>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</si>
  <si>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</si>
  <si>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</si>
  <si>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</si>
  <si>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</si>
  <si>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</si>
  <si>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</si>
  <si>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</si>
  <si>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</si>
  <si>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</si>
  <si>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</si>
  <si>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</si>
  <si>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</si>
  <si>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</si>
  <si>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</si>
  <si>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</si>
  <si>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</si>
  <si>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</si>
  <si>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</si>
  <si>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</si>
  <si>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</si>
  <si>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</si>
  <si>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</si>
  <si>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</si>
  <si>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</si>
  <si>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</si>
  <si>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</si>
  <si>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</si>
  <si>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</si>
  <si>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</si>
  <si>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</si>
  <si>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</si>
  <si>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</si>
  <si>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</si>
  <si>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</si>
  <si>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</si>
  <si>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</si>
  <si>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</si>
  <si>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</si>
  <si>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</si>
  <si>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</si>
  <si>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</si>
  <si>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</si>
  <si>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</si>
  <si>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</si>
  <si>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</si>
  <si>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</si>
  <si>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</si>
  <si>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</si>
  <si>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</si>
  <si>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</si>
  <si>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</si>
  <si>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</si>
  <si>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</si>
  <si>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</si>
  <si>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</si>
  <si>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</si>
  <si>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</si>
  <si>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</si>
  <si>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</si>
  <si>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</si>
  <si>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</si>
  <si>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</si>
  <si>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</si>
  <si>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</si>
  <si>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</si>
  <si>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</si>
  <si>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</si>
  <si>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</si>
  <si>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</si>
  <si>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</si>
  <si>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</si>
  <si>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</si>
  <si>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</si>
  <si>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</si>
  <si>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</si>
  <si>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</si>
  <si>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</si>
  <si>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</si>
  <si>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</si>
  <si>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</si>
  <si>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</si>
  <si>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</si>
  <si>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</si>
  <si>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</si>
  <si>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</si>
  <si>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</si>
  <si>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</si>
  <si>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</si>
  <si>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</si>
  <si>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</si>
  <si>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</si>
  <si>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</si>
  <si>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</si>
  <si>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</si>
  <si>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</si>
  <si>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</si>
  <si>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</si>
  <si>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</si>
  <si>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</si>
  <si>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</si>
  <si>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</si>
  <si>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</si>
  <si>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</si>
  <si>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</si>
  <si>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</si>
  <si>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</si>
  <si>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</si>
  <si>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</si>
  <si>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</si>
  <si>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</si>
  <si>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</si>
  <si>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</si>
  <si>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</si>
  <si>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</si>
  <si>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</si>
  <si>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</si>
  <si>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</si>
  <si>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</si>
  <si>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</si>
  <si>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</si>
  <si>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</si>
  <si>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</si>
  <si>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</si>
  <si>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</si>
  <si>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</si>
  <si>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</si>
  <si>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</si>
  <si>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</si>
  <si>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</si>
  <si>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</si>
  <si>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</si>
  <si>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</si>
  <si>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</si>
  <si>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</si>
  <si>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</si>
  <si>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</si>
  <si>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</si>
  <si>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</si>
  <si>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</si>
  <si>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</si>
  <si>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</si>
  <si>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</si>
  <si>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</si>
  <si>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</si>
  <si>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</si>
  <si>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</si>
  <si>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</si>
  <si>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</si>
  <si>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</si>
  <si>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</si>
  <si>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</si>
  <si>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</si>
  <si>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</si>
  <si>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</si>
  <si>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</si>
  <si>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</si>
  <si>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</si>
  <si>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</si>
  <si>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</si>
  <si>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</si>
  <si>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</si>
  <si>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</si>
  <si>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</si>
  <si>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</si>
  <si>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</si>
  <si>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</si>
  <si>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</si>
  <si>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</si>
  <si>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</si>
  <si>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</si>
  <si>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</si>
  <si>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</si>
  <si>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</si>
  <si>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</si>
  <si>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</si>
  <si>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</si>
  <si>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</si>
  <si>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</si>
  <si>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</si>
  <si>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</si>
  <si>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</si>
  <si>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</si>
  <si>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</si>
  <si>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</si>
  <si>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</si>
  <si>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</si>
  <si>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</si>
  <si>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</si>
  <si>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</si>
  <si>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</si>
  <si>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</si>
  <si>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</si>
  <si>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</si>
  <si>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</si>
  <si>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</si>
  <si>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</si>
  <si>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</si>
  <si>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</si>
  <si>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</si>
  <si>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</si>
  <si>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</si>
  <si>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</si>
  <si>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</si>
  <si>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</si>
  <si>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</si>
  <si>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</si>
  <si>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</si>
  <si>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</si>
  <si>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</si>
  <si>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</si>
  <si>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</si>
  <si>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</si>
  <si>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</si>
  <si>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</si>
  <si>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</si>
  <si>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</si>
  <si>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</si>
  <si>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</si>
  <si>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</si>
  <si>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</si>
  <si>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</si>
  <si>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</si>
  <si>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</si>
  <si>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</si>
  <si>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</si>
  <si>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</si>
  <si>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</si>
  <si>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</si>
  <si>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</si>
  <si>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</si>
  <si>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</si>
  <si>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</si>
  <si>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</si>
  <si>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</si>
  <si>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</si>
  <si>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</si>
  <si>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</si>
  <si>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</si>
  <si>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</si>
  <si>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</si>
  <si>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</si>
  <si>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</si>
  <si>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</si>
  <si>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</si>
  <si>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</si>
  <si>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</si>
  <si>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</si>
  <si>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</si>
  <si>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</si>
  <si>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</si>
  <si>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</si>
  <si>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</si>
  <si>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</si>
  <si>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</si>
  <si>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</si>
  <si>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</si>
  <si>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</si>
  <si>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</si>
  <si>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</si>
  <si>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</si>
  <si>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</si>
  <si>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</si>
  <si>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</si>
  <si>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</si>
  <si>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</si>
  <si>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</si>
  <si>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</si>
  <si>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</si>
  <si>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</si>
  <si>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</si>
  <si>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</si>
  <si>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</si>
  <si>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</si>
  <si>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</si>
  <si>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</si>
  <si>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</si>
  <si>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</si>
  <si>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</si>
  <si>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</si>
  <si>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</si>
  <si>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</si>
  <si>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</si>
  <si>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</si>
  <si>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</si>
  <si>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</si>
  <si>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</si>
  <si>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</si>
  <si>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</si>
  <si>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</si>
  <si>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</si>
  <si>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</si>
  <si>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</si>
  <si>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</si>
  <si>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</si>
  <si>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</si>
  <si>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</si>
  <si>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</si>
  <si>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</si>
  <si>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</si>
  <si>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</si>
  <si>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</si>
  <si>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</si>
  <si>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</si>
  <si>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</si>
  <si>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</si>
  <si>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</si>
  <si>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</si>
  <si>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</si>
  <si>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</si>
  <si>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</si>
  <si>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</si>
  <si>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</si>
  <si>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</si>
  <si>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</si>
  <si>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</si>
  <si>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</si>
  <si>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</si>
  <si>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</si>
  <si>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</si>
  <si>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</si>
  <si>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</si>
  <si>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</si>
  <si>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</si>
  <si>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</si>
  <si>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</si>
  <si>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</si>
  <si>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</si>
  <si>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</si>
  <si>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</si>
  <si>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</si>
  <si>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</si>
  <si>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</si>
  <si>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</si>
  <si>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</si>
  <si>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</si>
  <si>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</si>
  <si>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</si>
  <si>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</si>
  <si>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</si>
  <si>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</si>
  <si>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</si>
  <si>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</si>
  <si>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</si>
  <si>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</si>
  <si>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</si>
  <si>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</si>
  <si>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</si>
  <si>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</si>
  <si>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</si>
  <si>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</si>
  <si>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</si>
  <si>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</si>
  <si>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</si>
  <si>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</si>
  <si>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</si>
  <si>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</si>
  <si>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</si>
  <si>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</si>
  <si>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</si>
  <si>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</si>
  <si>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</si>
  <si>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</si>
  <si>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</si>
  <si>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</si>
  <si>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</si>
  <si>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</si>
  <si>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</si>
  <si>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</si>
  <si>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</si>
  <si>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</si>
  <si>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</si>
  <si>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</si>
  <si>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</si>
  <si>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</si>
  <si>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</si>
  <si>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</si>
  <si>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</si>
  <si>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</si>
  <si>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</si>
  <si>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</si>
  <si>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</si>
  <si>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</si>
  <si>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</si>
  <si>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</si>
  <si>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</si>
  <si>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</si>
  <si>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</si>
  <si>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</si>
  <si>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</si>
  <si>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</si>
  <si>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</si>
  <si>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</si>
  <si>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</si>
  <si>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</si>
  <si>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</si>
  <si>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</si>
  <si>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</si>
  <si>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</si>
  <si>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</si>
  <si>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</si>
  <si>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</si>
  <si>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</si>
  <si>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</si>
  <si>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</si>
  <si>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</si>
  <si>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</si>
  <si>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</si>
  <si>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</si>
  <si>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</si>
  <si>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</si>
  <si>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</si>
  <si>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</si>
  <si>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</si>
  <si>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</si>
  <si>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</si>
  <si>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</si>
  <si>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</si>
  <si>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</si>
  <si>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</si>
  <si>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</si>
  <si>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</si>
  <si>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</si>
  <si>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</si>
  <si>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</si>
  <si>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</si>
  <si>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</si>
  <si>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</si>
  <si>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</si>
  <si>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</si>
  <si>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</si>
  <si>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</si>
  <si>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</si>
  <si>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</si>
  <si>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</si>
  <si>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</si>
  <si>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</si>
  <si>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</si>
  <si>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</si>
  <si>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</si>
  <si>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</si>
  <si>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</si>
  <si>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</si>
  <si>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</si>
  <si>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</si>
  <si>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</si>
  <si>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</si>
  <si>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</si>
  <si>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</si>
  <si>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</si>
  <si>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</si>
  <si>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</si>
  <si>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</si>
  <si>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</si>
  <si>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</si>
  <si>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</si>
  <si>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</si>
  <si>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</si>
  <si>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</si>
  <si>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</si>
  <si>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</si>
  <si>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</si>
  <si>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</si>
  <si>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</si>
  <si>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</si>
  <si>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</si>
  <si>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</si>
  <si>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</si>
  <si>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</si>
  <si>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</si>
  <si>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</si>
  <si>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</si>
  <si>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</si>
  <si>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</si>
  <si>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</si>
  <si>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</si>
  <si>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</si>
  <si>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</si>
  <si>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</si>
  <si>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</si>
  <si>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</si>
  <si>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</si>
  <si>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</si>
  <si>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</si>
  <si>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</si>
  <si>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</si>
  <si>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</si>
  <si>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</si>
  <si>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</si>
  <si>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</si>
  <si>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</si>
  <si>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</si>
  <si>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</si>
  <si>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</si>
  <si>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</si>
  <si>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</si>
  <si>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</si>
  <si>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</si>
  <si>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</si>
  <si>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</si>
  <si>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</si>
  <si>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</si>
  <si>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</si>
  <si>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</si>
  <si>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</si>
  <si>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</si>
  <si>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</si>
  <si>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</si>
  <si>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</si>
  <si>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</si>
  <si>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</si>
  <si>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</si>
  <si>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</si>
  <si>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</si>
  <si>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</si>
  <si>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</si>
  <si>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</si>
  <si>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</si>
  <si>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</si>
  <si>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</si>
  <si>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</si>
  <si>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</si>
  <si>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</si>
  <si>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</si>
  <si>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</si>
  <si>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</si>
  <si>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</si>
  <si>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</si>
  <si>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</si>
  <si>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</si>
  <si>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</si>
  <si>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</si>
  <si>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</si>
  <si>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</si>
  <si>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</si>
  <si>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</si>
  <si>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</si>
  <si>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</si>
  <si>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</si>
  <si>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</si>
  <si>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</si>
  <si>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</si>
  <si>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</si>
  <si>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</si>
  <si>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</si>
  <si>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</si>
  <si>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</si>
  <si>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</si>
  <si>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</si>
  <si>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</si>
  <si>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</si>
  <si>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</si>
  <si>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</si>
  <si>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</si>
  <si>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</si>
  <si>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</si>
  <si>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</si>
  <si>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</si>
  <si>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</si>
  <si>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</si>
  <si>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</si>
  <si>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</si>
  <si>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</si>
  <si>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</si>
  <si>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</si>
  <si>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</si>
  <si>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</si>
  <si>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</si>
  <si>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</si>
  <si>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</si>
  <si>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</si>
  <si>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</si>
  <si>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</si>
  <si>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</si>
  <si>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</si>
  <si>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</si>
  <si>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</si>
  <si>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</si>
  <si>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</si>
  <si>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</si>
  <si>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</si>
  <si>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</si>
  <si>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</si>
  <si>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</si>
  <si>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</si>
  <si>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</si>
  <si>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</si>
  <si>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</si>
  <si>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</si>
  <si>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</si>
  <si>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</si>
  <si>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</si>
  <si>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</si>
  <si>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</si>
  <si>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</si>
  <si>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</si>
  <si>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</si>
  <si>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</si>
  <si>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</si>
  <si>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</si>
  <si>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</si>
  <si>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</si>
  <si>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</si>
  <si>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</si>
  <si>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</si>
  <si>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</si>
  <si>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</si>
  <si>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</si>
  <si>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</si>
  <si>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</si>
  <si>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</si>
  <si>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</si>
  <si>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</si>
  <si>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</si>
  <si>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</si>
  <si>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</si>
  <si>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</si>
  <si>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</si>
  <si>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</si>
  <si>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</si>
  <si>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</si>
  <si>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</si>
  <si>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</si>
  <si>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</si>
  <si>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</si>
  <si>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</si>
  <si>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</si>
  <si>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</si>
  <si>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</si>
  <si>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</si>
  <si>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</si>
  <si>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</si>
  <si>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</si>
  <si>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</si>
  <si>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</si>
  <si>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</si>
  <si>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</si>
  <si>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</si>
  <si>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</si>
  <si>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</si>
  <si>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</si>
  <si>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</si>
  <si>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</si>
  <si>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</si>
  <si>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</si>
  <si>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</si>
  <si>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</si>
  <si>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</si>
  <si>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</si>
  <si>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</si>
  <si>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</si>
  <si>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</si>
  <si>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</si>
  <si>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</si>
  <si>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</si>
  <si>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</si>
  <si>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</si>
  <si>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</si>
  <si>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</si>
  <si>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</si>
  <si>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</si>
  <si>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</si>
  <si>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</si>
  <si>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</si>
  <si>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</si>
  <si>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</si>
  <si>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</si>
  <si>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</si>
  <si>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</si>
  <si>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</si>
  <si>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</si>
  <si>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</si>
  <si>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</si>
  <si>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</si>
  <si>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</si>
  <si>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</si>
  <si>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</si>
  <si>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</si>
  <si>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</si>
  <si>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</si>
  <si>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</si>
  <si>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</si>
  <si>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</si>
  <si>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</si>
  <si>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</si>
  <si>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</si>
  <si>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</si>
  <si>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</si>
  <si>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</si>
  <si>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</si>
  <si>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</si>
  <si>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</si>
  <si>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</si>
  <si>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</si>
  <si>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</si>
  <si>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</si>
  <si>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</si>
  <si>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</si>
  <si>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</si>
  <si>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</si>
  <si>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</si>
  <si>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</si>
  <si>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</si>
  <si>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</si>
  <si>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</si>
  <si>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</si>
  <si>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</si>
  <si>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</si>
  <si>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</si>
  <si>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</si>
  <si>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</si>
  <si>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</si>
  <si>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</si>
  <si>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</si>
  <si>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</si>
  <si>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</si>
  <si>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</si>
  <si>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</si>
  <si>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</si>
  <si>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</si>
  <si>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</si>
  <si>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</si>
  <si>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</si>
  <si>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</si>
  <si>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</si>
  <si>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</si>
  <si>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</si>
  <si>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</si>
  <si>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</si>
  <si>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</si>
  <si>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</si>
  <si>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</si>
  <si>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</si>
  <si>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</si>
  <si>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</si>
  <si>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</si>
  <si>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</si>
  <si>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</si>
  <si>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</si>
  <si>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</si>
  <si>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</si>
  <si>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</si>
  <si>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</si>
  <si>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</si>
  <si>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</si>
  <si>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</si>
  <si>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</si>
  <si>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</si>
  <si>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</si>
  <si>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</si>
  <si>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</si>
  <si>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</si>
  <si>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</si>
  <si>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</si>
  <si>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</si>
  <si>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</si>
  <si>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</si>
  <si>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</si>
  <si>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</si>
  <si>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</si>
  <si>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</si>
  <si>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</si>
  <si>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</si>
  <si>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</si>
  <si>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</si>
  <si>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</si>
  <si>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</si>
  <si>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</si>
  <si>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</si>
  <si>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</si>
  <si>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</si>
  <si>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</si>
  <si>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</si>
  <si>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</si>
  <si>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</si>
  <si>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</si>
  <si>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</si>
  <si>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</si>
  <si>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</si>
  <si>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</si>
  <si>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</si>
  <si>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</si>
  <si>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</si>
  <si>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</si>
  <si>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</si>
  <si>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</si>
  <si>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</si>
  <si>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</si>
  <si>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</si>
  <si>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</si>
  <si>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</si>
  <si>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</si>
  <si>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</si>
  <si>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</si>
  <si>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</si>
  <si>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</si>
  <si>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</si>
  <si>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</si>
  <si>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</si>
  <si>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</si>
  <si>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</si>
  <si>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</si>
  <si>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</si>
  <si>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</si>
  <si>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</si>
  <si>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</si>
  <si>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</si>
  <si>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</si>
  <si>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</si>
  <si>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</si>
  <si>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</si>
  <si>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</si>
  <si>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</si>
  <si>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</si>
  <si>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</si>
  <si>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</si>
  <si>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</si>
  <si>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</si>
  <si>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</si>
  <si>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</si>
  <si>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</si>
  <si>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</si>
  <si>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</si>
  <si>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</si>
  <si>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</si>
  <si>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</si>
  <si>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</si>
  <si>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</si>
  <si>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</si>
  <si>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</si>
  <si>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</si>
  <si>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</si>
  <si>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</si>
  <si>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</si>
  <si>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</si>
  <si>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</si>
  <si>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</si>
  <si>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</si>
  <si>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</si>
  <si>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</si>
  <si>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</si>
  <si>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</si>
  <si>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</si>
  <si>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</si>
  <si>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</si>
  <si>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</si>
  <si>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</si>
  <si>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</si>
  <si>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</si>
  <si>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</si>
  <si>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</si>
  <si>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</si>
  <si>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</si>
  <si>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</si>
  <si>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</si>
  <si>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</si>
  <si>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</si>
  <si>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</si>
  <si>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</si>
  <si>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</si>
  <si>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</si>
  <si>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</si>
  <si>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</si>
  <si>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</si>
  <si>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</si>
  <si>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</si>
  <si>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</si>
  <si>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</si>
  <si>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</si>
  <si>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</si>
  <si>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</si>
  <si>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</si>
  <si>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</si>
  <si>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</si>
  <si>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</si>
  <si>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</si>
  <si>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</si>
  <si>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</si>
  <si>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</si>
  <si>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</si>
  <si>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</si>
  <si>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</si>
  <si>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</si>
  <si>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</si>
  <si>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</si>
  <si>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</si>
  <si>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</si>
  <si>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</si>
  <si>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</si>
  <si>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</si>
  <si>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</si>
  <si>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</si>
  <si>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</si>
  <si>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</si>
  <si>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</si>
  <si>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</si>
  <si>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</si>
  <si>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</si>
  <si>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</si>
  <si>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</si>
  <si>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</si>
  <si>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</si>
  <si>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</si>
  <si>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</si>
  <si>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</si>
  <si>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</si>
  <si>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</si>
  <si>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</si>
  <si>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</si>
  <si>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</si>
  <si>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</si>
  <si>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</si>
  <si>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</si>
  <si>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</si>
  <si>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</si>
  <si>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</si>
  <si>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</si>
  <si>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</si>
  <si>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</si>
  <si>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</si>
  <si>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</si>
  <si>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</si>
  <si>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</si>
  <si>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</si>
  <si>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</si>
  <si>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</si>
  <si>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</si>
  <si>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</si>
  <si>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</si>
  <si>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</si>
  <si>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</si>
  <si>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</si>
  <si>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</si>
  <si>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</si>
  <si>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</si>
  <si>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</si>
  <si>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</si>
  <si>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</si>
  <si>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</si>
  <si>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</si>
  <si>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</si>
  <si>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</si>
  <si>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</si>
  <si>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</si>
  <si>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</si>
  <si>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</si>
  <si>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</si>
  <si>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</si>
  <si>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</si>
  <si>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</si>
  <si>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</si>
  <si>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</si>
  <si>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</si>
  <si>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</si>
  <si>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</si>
  <si>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</si>
  <si>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</si>
  <si>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</si>
  <si>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</si>
  <si>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</si>
  <si>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</si>
  <si>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</si>
  <si>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</si>
  <si>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</si>
  <si>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</si>
  <si>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</si>
  <si>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</si>
  <si>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</si>
  <si>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</si>
  <si>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</si>
  <si>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</si>
  <si>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</si>
  <si>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</si>
  <si>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</si>
  <si>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</si>
  <si>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</si>
  <si>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</si>
  <si>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</si>
  <si>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</si>
  <si>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</si>
  <si>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</si>
  <si>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</si>
  <si>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</si>
  <si>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</si>
  <si>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</si>
  <si>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</si>
  <si>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</si>
  <si>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</si>
  <si>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</si>
  <si>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</si>
  <si>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</si>
  <si>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</si>
  <si>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</si>
  <si>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</si>
  <si>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</si>
  <si>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</si>
  <si>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</si>
  <si>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</si>
  <si>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</si>
  <si>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</si>
  <si>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</si>
  <si>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</si>
  <si>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</si>
  <si>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</si>
  <si>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</si>
  <si>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</si>
  <si>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</si>
  <si>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</si>
  <si>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</si>
  <si>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</si>
  <si>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</si>
  <si>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</si>
  <si>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</si>
  <si>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</si>
  <si>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</si>
  <si>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</si>
  <si>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</si>
  <si>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</si>
  <si>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</si>
  <si>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</si>
  <si>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</si>
  <si>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</si>
  <si>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</si>
  <si>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</si>
  <si>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</si>
  <si>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</si>
  <si>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</si>
  <si>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</si>
  <si>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</si>
  <si>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</si>
  <si>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</si>
  <si>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</si>
  <si>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</si>
  <si>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</si>
  <si>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</si>
  <si>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</si>
  <si>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</si>
  <si>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</si>
  <si>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</si>
  <si>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</si>
  <si>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</si>
  <si>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</si>
  <si>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</si>
  <si>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</si>
  <si>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</si>
  <si>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</si>
  <si>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</si>
  <si>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</si>
  <si>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</si>
  <si>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</si>
  <si>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</si>
  <si>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</si>
  <si>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</si>
  <si>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</si>
  <si>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</si>
  <si>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</si>
  <si>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</si>
  <si>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</si>
  <si>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</si>
  <si>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</si>
  <si>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</si>
  <si>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</si>
  <si>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</si>
  <si>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</si>
  <si>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</si>
  <si>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</si>
  <si>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</si>
  <si>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</si>
  <si>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</si>
  <si>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</si>
  <si>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</si>
  <si>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</si>
  <si>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</si>
  <si>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</si>
  <si>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</si>
  <si>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</si>
  <si>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</si>
  <si>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</si>
  <si>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</si>
  <si>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</si>
  <si>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</si>
  <si>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</si>
  <si>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</si>
  <si>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</si>
  <si>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</si>
  <si>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</si>
  <si>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</si>
  <si>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</si>
  <si>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</si>
  <si>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</si>
  <si>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</si>
  <si>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</si>
  <si>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</si>
  <si>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</si>
  <si>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</si>
  <si>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</si>
  <si>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</si>
  <si>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</si>
  <si>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</si>
  <si>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</si>
  <si>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</si>
  <si>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</si>
  <si>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</si>
  <si>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</si>
  <si>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</si>
  <si>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</si>
  <si>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</si>
  <si>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</si>
  <si>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</si>
  <si>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</si>
  <si>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</si>
  <si>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</si>
  <si>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</si>
  <si>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</si>
  <si>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</si>
  <si>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</si>
  <si>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</si>
  <si>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</si>
  <si>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</si>
  <si>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</si>
  <si>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</si>
  <si>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</si>
  <si>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</si>
  <si>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</si>
  <si>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</si>
  <si>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</si>
  <si>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</si>
  <si>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</si>
  <si>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</si>
  <si>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</si>
  <si>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</si>
  <si>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</si>
  <si>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</si>
  <si>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</si>
  <si>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</si>
  <si>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</si>
  <si>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</si>
  <si>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</si>
  <si>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</si>
  <si>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</si>
  <si>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</si>
  <si>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</si>
  <si>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</si>
  <si>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</si>
  <si>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</si>
  <si>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</si>
  <si>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</si>
  <si>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</si>
  <si>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</si>
  <si>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</si>
  <si>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</si>
  <si>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</si>
  <si>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</si>
  <si>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</si>
  <si>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</si>
  <si>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</si>
  <si>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</si>
  <si>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</si>
  <si>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</si>
  <si>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</si>
  <si>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</si>
  <si>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</si>
  <si>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</si>
  <si>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</si>
  <si>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</si>
  <si>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</si>
  <si>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</si>
  <si>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</si>
  <si>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</si>
  <si>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</si>
  <si>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</si>
  <si>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</si>
  <si>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</si>
  <si>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</si>
  <si>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</si>
  <si>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</si>
  <si>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</si>
  <si>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</si>
  <si>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</si>
  <si>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</si>
  <si>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</si>
  <si>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</si>
  <si>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</si>
  <si>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</si>
  <si>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</si>
  <si>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</si>
  <si>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</si>
  <si>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</si>
  <si>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</si>
  <si>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</si>
  <si>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</si>
  <si>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</si>
  <si>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</si>
  <si>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</si>
  <si>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</si>
  <si>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</si>
  <si>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</si>
  <si>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</si>
  <si>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</si>
  <si>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</si>
  <si>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</si>
  <si>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</si>
  <si>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</si>
  <si>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</si>
  <si>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</si>
  <si>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</si>
  <si>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</si>
  <si>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</si>
  <si>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</si>
  <si>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</si>
  <si>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</si>
  <si>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</si>
  <si>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</si>
  <si>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</si>
  <si>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</si>
  <si>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</si>
  <si>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</si>
  <si>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</si>
  <si>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</si>
  <si>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</si>
  <si>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</si>
  <si>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</si>
  <si>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</si>
  <si>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</si>
  <si>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</si>
  <si>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</si>
  <si>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</si>
  <si>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</si>
  <si>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</si>
  <si>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</si>
  <si>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</si>
  <si>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</si>
  <si>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</si>
  <si>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</si>
  <si>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</si>
  <si>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</si>
  <si>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</si>
  <si>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</si>
  <si>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</si>
  <si>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</si>
  <si>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</si>
  <si>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</si>
  <si>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</si>
  <si>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</si>
  <si>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</si>
  <si>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</si>
  <si>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</si>
  <si>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</si>
  <si>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</si>
  <si>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</si>
  <si>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</si>
  <si>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</si>
  <si>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</si>
  <si>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</si>
  <si>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</si>
  <si>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</si>
  <si>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</si>
  <si>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</si>
  <si>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</si>
  <si>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</si>
  <si>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</si>
  <si>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</si>
  <si>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</si>
  <si>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</si>
  <si>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</si>
  <si>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</si>
  <si>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</si>
  <si>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</si>
  <si>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</si>
  <si>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</si>
  <si>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</si>
  <si>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</si>
  <si>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</si>
  <si>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</si>
  <si>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</si>
  <si>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</si>
  <si>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</si>
  <si>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</si>
  <si>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</si>
  <si>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</si>
  <si>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</si>
  <si>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</si>
  <si>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</si>
  <si>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</si>
  <si>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</si>
  <si>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</si>
  <si>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</si>
  <si>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</si>
  <si>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</si>
  <si>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</si>
  <si>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</si>
  <si>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</si>
  <si>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</si>
  <si>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</si>
  <si>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</si>
  <si>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</si>
  <si>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</si>
  <si>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</si>
  <si>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</si>
  <si>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</si>
  <si>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</si>
  <si>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</si>
  <si>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</si>
  <si>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</si>
  <si>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</si>
  <si>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</si>
  <si>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</si>
  <si>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</si>
  <si>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</si>
  <si>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</si>
  <si>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</si>
  <si>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</si>
  <si>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</si>
  <si>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</si>
  <si>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</si>
  <si>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</si>
  <si>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</si>
  <si>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</si>
  <si>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</si>
  <si>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</si>
  <si>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</si>
  <si>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</si>
  <si>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</si>
  <si>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</si>
  <si>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</si>
  <si>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</si>
  <si>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</si>
  <si>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</si>
  <si>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</si>
  <si>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</si>
  <si>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</si>
  <si>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</si>
  <si>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</si>
  <si>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</si>
  <si>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</si>
  <si>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</si>
  <si>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</si>
  <si>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</si>
  <si>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</si>
  <si>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</si>
  <si>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</si>
  <si>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</si>
  <si>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</si>
  <si>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</si>
  <si>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</si>
  <si>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</si>
  <si>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</si>
  <si>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</si>
  <si>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</si>
  <si>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</si>
  <si>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</si>
  <si>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</si>
  <si>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</si>
  <si>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</si>
  <si>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</si>
  <si>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</si>
  <si>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</si>
  <si>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</si>
  <si>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</si>
  <si>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</si>
  <si>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</si>
  <si>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</si>
  <si>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</si>
  <si>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</si>
  <si>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</si>
  <si>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</si>
  <si>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</si>
  <si>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</si>
  <si>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</si>
  <si>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</si>
  <si>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</si>
  <si>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</si>
  <si>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</si>
  <si>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</si>
  <si>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</si>
  <si>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</si>
  <si>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</si>
  <si>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</si>
  <si>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</si>
  <si>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</si>
  <si>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</si>
  <si>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</si>
  <si>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</si>
  <si>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</si>
  <si>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</si>
  <si>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</si>
  <si>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</si>
  <si>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</si>
  <si>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</si>
  <si>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</si>
  <si>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</si>
  <si>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</si>
  <si>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</si>
  <si>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</si>
  <si>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</si>
  <si>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</si>
  <si>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</si>
  <si>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</si>
  <si>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</si>
  <si>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</si>
  <si>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</si>
  <si>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</si>
  <si>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</si>
  <si>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</si>
  <si>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</si>
  <si>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</si>
  <si>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</si>
  <si>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</si>
  <si>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</si>
  <si>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</si>
  <si>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</si>
  <si>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</si>
  <si>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</si>
  <si>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</si>
  <si>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</si>
  <si>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</si>
  <si>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</si>
  <si>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</si>
  <si>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</si>
  <si>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</si>
  <si>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</si>
  <si>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</si>
  <si>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</si>
  <si>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</si>
  <si>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</si>
  <si>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</si>
  <si>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</si>
  <si>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</si>
  <si>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</si>
  <si>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</si>
  <si>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</si>
  <si>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</si>
  <si>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</si>
  <si>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</si>
  <si>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</si>
  <si>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</si>
  <si>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</si>
  <si>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</si>
  <si>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</si>
  <si>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</si>
  <si>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</si>
  <si>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</si>
  <si>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</si>
  <si>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</si>
  <si>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</si>
  <si>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</si>
  <si>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</si>
  <si>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</si>
  <si>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</si>
  <si>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</si>
  <si>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</si>
  <si>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</si>
  <si>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</si>
  <si>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</si>
  <si>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</si>
  <si>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</si>
  <si>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</si>
  <si>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</si>
  <si>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</si>
  <si>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</si>
  <si>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</si>
  <si>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</si>
  <si>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</si>
  <si>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</si>
  <si>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</si>
  <si>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</si>
  <si>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</si>
  <si>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</si>
  <si>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</si>
  <si>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</si>
  <si>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</si>
  <si>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</si>
  <si>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</si>
  <si>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</si>
  <si>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</si>
  <si>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</si>
  <si>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</si>
  <si>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</si>
  <si>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</si>
  <si>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</si>
  <si>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</si>
  <si>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</si>
  <si>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</si>
  <si>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</si>
  <si>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</si>
  <si>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</si>
  <si>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</si>
  <si>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</si>
  <si>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</si>
  <si>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</si>
  <si>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</si>
  <si>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</si>
  <si>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</si>
  <si>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</si>
  <si>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</si>
  <si>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</si>
  <si>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</si>
  <si>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</si>
  <si>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</si>
  <si>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</si>
  <si>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</si>
  <si>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</si>
  <si>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</si>
  <si>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</si>
  <si>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</si>
  <si>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</si>
  <si>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</si>
  <si>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</si>
  <si>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</si>
  <si>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</si>
  <si>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</si>
  <si>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</si>
  <si>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</si>
  <si>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</si>
  <si>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</si>
  <si>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</si>
  <si>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</si>
  <si>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</si>
  <si>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</si>
  <si>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</si>
  <si>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</si>
  <si>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</si>
  <si>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</si>
  <si>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</si>
  <si>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</si>
  <si>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</si>
  <si>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</si>
  <si>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</si>
  <si>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</si>
  <si>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</si>
  <si>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</si>
  <si>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</si>
  <si>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</si>
  <si>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</si>
  <si>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</si>
  <si>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</si>
  <si>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</si>
  <si>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</si>
  <si>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</si>
  <si>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</si>
  <si>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</si>
  <si>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</si>
  <si>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</si>
  <si>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</si>
  <si>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</si>
  <si>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</si>
  <si>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</si>
  <si>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</si>
  <si>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</si>
  <si>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</si>
  <si>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</si>
  <si>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</si>
  <si>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</si>
  <si>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</si>
  <si>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</si>
  <si>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</si>
  <si>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</si>
  <si>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</si>
  <si>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</si>
  <si>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</si>
  <si>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</si>
  <si>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</si>
  <si>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</si>
  <si>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</si>
  <si>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</si>
  <si>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</si>
  <si>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</si>
  <si>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</si>
  <si>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</si>
  <si>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</si>
  <si>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</si>
  <si>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</si>
  <si>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</si>
  <si>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</si>
  <si>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</si>
  <si>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</si>
  <si>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</si>
  <si>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</si>
  <si>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</si>
  <si>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</si>
  <si>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</si>
  <si>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</si>
  <si>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</si>
  <si>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</si>
  <si>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</si>
  <si>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</si>
  <si>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</si>
  <si>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</si>
  <si>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</si>
  <si>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</si>
  <si>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</si>
  <si>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</si>
  <si>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</si>
  <si>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</si>
  <si>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</si>
  <si>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</si>
  <si>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</si>
  <si>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</si>
  <si>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</si>
  <si>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</si>
  <si>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</si>
  <si>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</si>
  <si>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</si>
  <si>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</si>
  <si>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</si>
  <si>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</si>
  <si>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</si>
  <si>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</si>
  <si>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</si>
  <si>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</si>
  <si>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</si>
  <si>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</si>
  <si>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</si>
  <si>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</si>
  <si>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</si>
  <si>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</si>
  <si>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</si>
  <si>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</si>
  <si>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</si>
  <si>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</si>
  <si>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</si>
  <si>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</si>
  <si>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</si>
  <si>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</si>
  <si>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</si>
  <si>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</si>
  <si>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</si>
  <si>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</si>
  <si>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</si>
  <si>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</si>
  <si>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</si>
  <si>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</si>
  <si>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</si>
  <si>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</si>
  <si>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</si>
  <si>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</si>
  <si>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</si>
  <si>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</si>
  <si>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</si>
  <si>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</si>
  <si>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</si>
  <si>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</si>
  <si>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</si>
  <si>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</si>
  <si>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</si>
  <si>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</si>
  <si>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</si>
  <si>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</si>
  <si>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</si>
  <si>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</si>
  <si>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</si>
  <si>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</si>
  <si>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</si>
  <si>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</si>
  <si>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</si>
  <si>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</si>
  <si>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</si>
  <si>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</si>
  <si>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</si>
  <si>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</si>
  <si>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</si>
  <si>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</si>
  <si>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</si>
  <si>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</si>
  <si>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</si>
  <si>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</si>
  <si>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</si>
  <si>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</si>
  <si>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</si>
  <si>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</si>
  <si>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</si>
  <si>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</si>
  <si>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</si>
  <si>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</si>
  <si>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</si>
  <si>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</si>
  <si>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</si>
  <si>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</si>
  <si>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</si>
  <si>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</si>
  <si>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</si>
  <si>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</si>
  <si>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</si>
  <si>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</si>
  <si>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</si>
  <si>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</si>
  <si>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</si>
  <si>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</si>
  <si>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</si>
  <si>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</si>
  <si>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</si>
  <si>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</si>
  <si>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</si>
  <si>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</si>
  <si>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</si>
  <si>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</si>
  <si>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</si>
  <si>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</si>
  <si>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</si>
  <si>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</si>
  <si>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</si>
  <si>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</si>
  <si>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</si>
  <si>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</si>
  <si>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</si>
  <si>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</si>
  <si>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</si>
  <si>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</si>
  <si>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</si>
  <si>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</si>
  <si>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</si>
  <si>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</si>
  <si>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</si>
  <si>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</si>
  <si>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</si>
  <si>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</si>
  <si>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</si>
  <si>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</si>
  <si>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</si>
  <si>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</si>
  <si>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</si>
  <si>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</si>
  <si>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</si>
  <si>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</si>
  <si>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</si>
  <si>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</si>
  <si>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</si>
  <si>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</si>
  <si>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</si>
  <si>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</si>
  <si>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</si>
  <si>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</si>
  <si>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</si>
  <si>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</si>
  <si>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</si>
  <si>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</si>
  <si>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</si>
  <si>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</si>
  <si>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</si>
  <si>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</si>
  <si>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</si>
  <si>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</si>
  <si>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</si>
  <si>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</si>
  <si>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</si>
  <si>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</si>
  <si>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</si>
  <si>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</si>
  <si>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</si>
  <si>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</si>
  <si>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</si>
  <si>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</si>
  <si>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</si>
  <si>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</si>
  <si>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</si>
  <si>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</si>
  <si>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</si>
  <si>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</si>
  <si>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</si>
  <si>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</si>
  <si>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</si>
  <si>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</si>
  <si>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</si>
  <si>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</si>
  <si>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</si>
  <si>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</si>
  <si>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</si>
  <si>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</si>
  <si>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</si>
  <si>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</si>
  <si>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</si>
  <si>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</si>
  <si>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</si>
  <si>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</si>
  <si>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</si>
  <si>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</si>
  <si>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</si>
  <si>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</si>
  <si>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</si>
  <si>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</si>
  <si>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</si>
  <si>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</si>
  <si>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</si>
  <si>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</si>
  <si>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</si>
  <si>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</si>
  <si>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</si>
  <si>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</si>
  <si>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</si>
  <si>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</si>
  <si>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</si>
  <si>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</si>
  <si>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</si>
  <si>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</si>
  <si>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</si>
  <si>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</si>
  <si>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</si>
  <si>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</si>
  <si>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</si>
  <si>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</si>
  <si>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</si>
  <si>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</si>
  <si>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</si>
  <si>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</si>
  <si>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</si>
  <si>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</si>
  <si>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</si>
  <si>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</si>
  <si>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</si>
  <si>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</si>
  <si>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</si>
  <si>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</si>
  <si>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</si>
  <si>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</si>
  <si>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</si>
  <si>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</si>
  <si>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</si>
  <si>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</si>
  <si>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</si>
  <si>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</si>
  <si>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</si>
  <si>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</si>
  <si>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</si>
  <si>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</si>
  <si>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</si>
  <si>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</si>
  <si>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</si>
  <si>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</si>
  <si>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</si>
  <si>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</si>
  <si>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</si>
  <si>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</si>
  <si>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</si>
  <si>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</si>
  <si>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</si>
  <si>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</si>
  <si>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</si>
  <si>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</si>
  <si>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</si>
  <si>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</si>
  <si>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</si>
  <si>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</si>
  <si>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</si>
  <si>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</si>
  <si>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</si>
  <si>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</si>
  <si>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</si>
  <si>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</si>
  <si>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</si>
  <si>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</si>
  <si>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</si>
  <si>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</si>
  <si>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</si>
  <si>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</si>
  <si>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</si>
  <si>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</si>
  <si>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</si>
  <si>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</si>
  <si>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</si>
  <si>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</si>
  <si>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</si>
  <si>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</si>
  <si>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</si>
  <si>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</si>
  <si>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</si>
  <si>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</si>
  <si>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</si>
  <si>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</si>
  <si>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</si>
  <si>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</si>
  <si>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</si>
  <si>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</si>
  <si>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</si>
  <si>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</si>
  <si>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</si>
  <si>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</si>
  <si>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</si>
  <si>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</si>
  <si>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</si>
  <si>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</si>
  <si>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</si>
  <si>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</si>
  <si>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</si>
  <si>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</si>
  <si>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</si>
  <si>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</si>
  <si>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</si>
  <si>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</si>
  <si>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</si>
  <si>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</si>
  <si>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</si>
  <si>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</si>
  <si>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</si>
  <si>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</si>
  <si>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</si>
  <si>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</si>
  <si>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</si>
  <si>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</si>
  <si>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</si>
  <si>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</si>
  <si>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</si>
  <si>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</si>
  <si>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</si>
  <si>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</si>
  <si>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</si>
  <si>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</si>
  <si>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</si>
  <si>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</si>
  <si>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</si>
  <si>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</si>
  <si>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</si>
  <si>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</si>
  <si>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</si>
  <si>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</si>
  <si>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</si>
  <si>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</si>
  <si>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</si>
  <si>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</si>
  <si>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</si>
  <si>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</si>
  <si>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</si>
  <si>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</si>
  <si>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</si>
  <si>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</si>
  <si>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</si>
  <si>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</si>
  <si>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</si>
  <si>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</si>
  <si>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</si>
  <si>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</si>
  <si>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</si>
  <si>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</si>
  <si>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</si>
  <si>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</si>
  <si>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</si>
  <si>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</si>
  <si>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</si>
  <si>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</si>
  <si>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</si>
  <si>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</si>
  <si>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</si>
  <si>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</si>
  <si>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</si>
  <si>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</si>
  <si>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</si>
  <si>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</si>
  <si>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</si>
  <si>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</si>
  <si>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</si>
  <si>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</si>
  <si>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</si>
  <si>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</si>
  <si>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</si>
  <si>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</si>
  <si>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</si>
  <si>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</si>
  <si>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</si>
  <si>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</si>
  <si>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</si>
  <si>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</si>
  <si>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</si>
  <si>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</si>
  <si>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</si>
  <si>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</si>
  <si>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</si>
  <si>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</si>
  <si>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</si>
  <si>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</si>
  <si>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</si>
  <si>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</si>
  <si>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</si>
  <si>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</si>
  <si>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</si>
  <si>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</si>
  <si>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</si>
  <si>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</si>
  <si>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</si>
  <si>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</si>
  <si>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</si>
  <si>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</si>
  <si>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</si>
  <si>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</si>
  <si>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</si>
  <si>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</si>
  <si>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</si>
  <si>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</si>
  <si>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</si>
  <si>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</si>
  <si>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</si>
  <si>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</si>
  <si>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</si>
  <si>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</si>
  <si>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</si>
  <si>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</si>
  <si>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</si>
  <si>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</si>
  <si>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</si>
  <si>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</si>
  <si>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</si>
  <si>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</si>
  <si>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</si>
  <si>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</si>
  <si>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</si>
  <si>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</si>
  <si>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</si>
  <si>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</si>
  <si>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</si>
  <si>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</si>
  <si>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</si>
  <si>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</si>
  <si>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</si>
  <si>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</si>
  <si>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</si>
  <si>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</si>
  <si>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</si>
  <si>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</si>
  <si>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</si>
  <si>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</si>
  <si>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</si>
  <si>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</si>
  <si>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</si>
  <si>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</si>
  <si>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</si>
  <si>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</si>
  <si>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</si>
  <si>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</si>
  <si>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</si>
  <si>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</si>
  <si>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</si>
  <si>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</si>
  <si>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</si>
  <si>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</si>
  <si>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</si>
  <si>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</si>
  <si>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</si>
  <si>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</si>
  <si>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</si>
  <si>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</si>
  <si>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</si>
  <si>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</si>
  <si>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</si>
  <si>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</si>
  <si>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</si>
  <si>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</si>
  <si>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</si>
  <si>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</si>
  <si>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</si>
  <si>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</si>
  <si>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</si>
  <si>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</si>
  <si>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</si>
  <si>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</si>
  <si>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</si>
  <si>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</si>
  <si>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</si>
  <si>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</si>
  <si>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</si>
  <si>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</si>
  <si>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</si>
  <si>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</si>
  <si>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</si>
  <si>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</si>
  <si>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</si>
  <si>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</si>
  <si>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</si>
  <si>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</si>
  <si>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</si>
  <si>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</si>
  <si>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</si>
  <si>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</si>
  <si>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</si>
  <si>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</si>
  <si>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</si>
  <si>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</si>
  <si>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</si>
  <si>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</si>
  <si>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</si>
  <si>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</si>
  <si>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</si>
  <si>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</si>
  <si>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</si>
  <si>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</si>
  <si>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</si>
  <si>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</si>
  <si>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</si>
  <si>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</si>
  <si>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</si>
  <si>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</si>
  <si>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</si>
  <si>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</si>
  <si>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</si>
  <si>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</si>
  <si>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</si>
  <si>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</si>
  <si>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</si>
  <si>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</si>
  <si>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</si>
  <si>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</si>
  <si>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</si>
  <si>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</si>
  <si>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</si>
  <si>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</si>
  <si>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</si>
  <si>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</si>
  <si>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</si>
  <si>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</si>
  <si>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</si>
  <si>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</si>
  <si>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</si>
  <si>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</si>
  <si>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</si>
  <si>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</si>
  <si>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</si>
  <si>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</si>
  <si>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</si>
  <si>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</si>
  <si>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</si>
  <si>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</si>
  <si>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</si>
  <si>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</si>
  <si>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</si>
  <si>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</si>
  <si>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</si>
  <si>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</si>
  <si>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</si>
  <si>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</si>
  <si>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</si>
  <si>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</si>
  <si>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</si>
  <si>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</si>
  <si>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</si>
  <si>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</si>
  <si>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</si>
  <si>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</si>
  <si>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</si>
  <si>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</si>
  <si>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</si>
  <si>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</si>
  <si>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</si>
  <si>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</si>
  <si>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</si>
  <si>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</si>
  <si>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</si>
  <si>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</si>
  <si>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</si>
  <si>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</si>
  <si>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</si>
  <si>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</si>
  <si>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</si>
  <si>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</si>
  <si>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</si>
  <si>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</si>
  <si>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</si>
  <si>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</si>
  <si>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</si>
  <si>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</si>
  <si>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</si>
  <si>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</si>
  <si>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</si>
  <si>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</si>
  <si>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</si>
  <si>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</si>
  <si>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</si>
  <si>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</si>
  <si>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</si>
  <si>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</si>
  <si>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</si>
  <si>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</si>
  <si>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</si>
  <si>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</si>
  <si>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</si>
  <si>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</si>
  <si>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</si>
  <si>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</si>
  <si>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</si>
  <si>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</si>
  <si>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</si>
  <si>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</si>
  <si>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</si>
  <si>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</si>
  <si>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</si>
  <si>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</si>
  <si>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</si>
  <si>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</si>
  <si>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</si>
  <si>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</si>
  <si>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</si>
  <si>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</si>
  <si>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</si>
  <si>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</si>
  <si>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</si>
  <si>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</si>
  <si>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</si>
  <si>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</si>
  <si>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</si>
  <si>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</si>
  <si>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</si>
  <si>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</si>
  <si>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</si>
  <si>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</si>
  <si>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</si>
  <si>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</si>
  <si>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</si>
  <si>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</si>
  <si>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</si>
  <si>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</si>
  <si>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</si>
  <si>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</si>
  <si>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</si>
  <si>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</si>
  <si>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</si>
  <si>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</si>
  <si>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</si>
  <si>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</si>
  <si>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</si>
  <si>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</si>
  <si>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</si>
  <si>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</si>
  <si>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</si>
  <si>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</si>
  <si>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</si>
  <si>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</si>
  <si>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</si>
  <si>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</si>
  <si>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</si>
  <si>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</si>
  <si>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</si>
  <si>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</si>
  <si>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</si>
  <si>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</si>
  <si>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</si>
  <si>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</si>
  <si>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</si>
  <si>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</si>
  <si>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</si>
  <si>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</si>
  <si>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</si>
  <si>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</si>
  <si>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</si>
  <si>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</si>
  <si>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</si>
  <si>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</si>
  <si>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</si>
  <si>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</si>
  <si>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</si>
  <si>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</si>
  <si>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</si>
  <si>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</si>
  <si>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</si>
  <si>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</si>
  <si>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</si>
  <si>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</si>
  <si>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</si>
  <si>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</si>
  <si>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</si>
  <si>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</si>
  <si>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</si>
  <si>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</si>
  <si>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</si>
  <si>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</si>
  <si>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</si>
  <si>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</si>
  <si>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</si>
  <si>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</si>
  <si>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</si>
  <si>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</si>
  <si>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</si>
  <si>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</si>
  <si>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</si>
  <si>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</si>
  <si>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</si>
  <si>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</si>
  <si>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</si>
  <si>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</si>
  <si>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</si>
  <si>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</si>
  <si>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</si>
  <si>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</si>
  <si>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</si>
  <si>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</si>
  <si>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</si>
  <si>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</si>
  <si>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</si>
  <si>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</si>
  <si>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</si>
  <si>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</si>
  <si>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</si>
  <si>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</si>
  <si>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</si>
  <si>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</si>
  <si>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</si>
  <si>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</si>
  <si>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</si>
  <si>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</si>
  <si>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</si>
  <si>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</si>
  <si>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</si>
  <si>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</si>
  <si>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</si>
  <si>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</si>
  <si>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</si>
  <si>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</si>
  <si>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</si>
  <si>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</si>
  <si>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</si>
  <si>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</si>
  <si>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</si>
  <si>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</si>
  <si>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</si>
  <si>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</si>
  <si>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</si>
  <si>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</si>
  <si>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</si>
  <si>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</si>
  <si>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</si>
  <si>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</si>
  <si>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</si>
  <si>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</si>
  <si>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</si>
  <si>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</si>
  <si>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</si>
  <si>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</si>
  <si>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</si>
  <si>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</si>
  <si>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</si>
  <si>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</si>
  <si>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</si>
  <si>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</si>
  <si>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</si>
  <si>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</si>
  <si>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</si>
  <si>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</si>
  <si>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</si>
  <si>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</si>
  <si>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</si>
  <si>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</si>
  <si>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</si>
  <si>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</si>
  <si>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</si>
  <si>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</si>
  <si>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</si>
  <si>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</si>
  <si>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</si>
  <si>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</si>
  <si>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</si>
  <si>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</si>
  <si>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</si>
  <si>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</si>
  <si>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</si>
  <si>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</si>
  <si>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</si>
  <si>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</si>
  <si>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</si>
  <si>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</si>
  <si>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</si>
  <si>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</si>
  <si>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</si>
  <si>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</si>
  <si>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</si>
  <si>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</si>
  <si>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</si>
  <si>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</si>
  <si>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</si>
  <si>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</si>
  <si>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</si>
  <si>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</si>
  <si>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</si>
  <si>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</si>
  <si>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</si>
  <si>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</si>
  <si>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</si>
  <si>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</si>
  <si>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</si>
  <si>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</si>
  <si>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</si>
  <si>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</si>
  <si>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</si>
  <si>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</si>
  <si>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</si>
  <si>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</si>
  <si>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</si>
  <si>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</si>
  <si>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</si>
  <si>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</si>
  <si>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</si>
  <si>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</si>
  <si>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</si>
  <si>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</si>
  <si>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</si>
  <si>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</si>
  <si>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</si>
  <si>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</si>
  <si>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</si>
  <si>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</si>
  <si>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</si>
  <si>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</si>
  <si>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</si>
  <si>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</si>
  <si>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</si>
  <si>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</si>
  <si>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</si>
  <si>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</si>
  <si>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</si>
  <si>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</si>
  <si>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</si>
  <si>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</si>
  <si>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</si>
  <si>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</si>
  <si>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</si>
  <si>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</si>
  <si>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</si>
  <si>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</si>
  <si>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</si>
  <si>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</si>
  <si>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</si>
  <si>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</si>
  <si>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</si>
  <si>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</si>
  <si>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</si>
  <si>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</si>
  <si>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</si>
  <si>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</si>
  <si>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</si>
  <si>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</si>
  <si>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</si>
  <si>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</si>
  <si>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</si>
  <si>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</si>
  <si>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</si>
  <si>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</si>
  <si>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</si>
  <si>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</si>
  <si>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</si>
  <si>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</si>
  <si>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</si>
  <si>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</si>
  <si>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</si>
  <si>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</si>
  <si>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</si>
  <si>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</si>
  <si>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</si>
  <si>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</si>
  <si>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</si>
  <si>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</si>
  <si>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</si>
  <si>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</si>
  <si>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</si>
  <si>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</si>
  <si>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</si>
  <si>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</si>
  <si>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</si>
  <si>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</si>
  <si>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</si>
  <si>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</si>
  <si>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</si>
  <si>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</si>
  <si>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</si>
  <si>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</si>
  <si>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</si>
  <si>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</si>
  <si>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</si>
  <si>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</si>
  <si>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</si>
  <si>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</si>
  <si>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</si>
  <si>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</si>
  <si>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</si>
  <si>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</si>
  <si>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</si>
  <si>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</si>
  <si>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</si>
  <si>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</si>
  <si>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</si>
  <si>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</si>
  <si>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</si>
  <si>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</si>
  <si>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</si>
  <si>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</si>
  <si>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</si>
  <si>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</si>
  <si>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</si>
  <si>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</si>
  <si>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</si>
  <si>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</si>
  <si>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</si>
  <si>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</si>
  <si>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</si>
  <si>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</si>
  <si>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</si>
  <si>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</si>
  <si>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</si>
  <si>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</si>
  <si>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</si>
  <si>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</si>
  <si>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</si>
  <si>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</si>
  <si>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</si>
  <si>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</si>
  <si>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</si>
  <si>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</si>
  <si>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</si>
  <si>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</si>
  <si>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</si>
  <si>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</si>
  <si>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</si>
  <si>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</si>
  <si>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</si>
  <si>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</si>
  <si>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</si>
  <si>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</si>
  <si>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</si>
  <si>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</si>
  <si>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</si>
  <si>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</si>
  <si>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</si>
  <si>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</si>
  <si>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</si>
  <si>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</si>
  <si>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</si>
  <si>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</si>
  <si>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</si>
  <si>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</si>
  <si>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</si>
  <si>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</si>
  <si>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</si>
  <si>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</si>
  <si>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</si>
  <si>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</si>
  <si>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</si>
  <si>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</si>
  <si>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</si>
  <si>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</si>
  <si>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</si>
  <si>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</si>
  <si>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</si>
  <si>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</si>
  <si>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</si>
  <si>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</si>
  <si>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</si>
  <si>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</si>
  <si>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</si>
  <si>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</si>
  <si>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</si>
  <si>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</si>
  <si>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</si>
  <si>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</si>
  <si>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</si>
  <si>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</si>
  <si>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</si>
  <si>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</si>
  <si>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</si>
  <si>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</si>
  <si>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</si>
  <si>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</si>
  <si>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</si>
  <si>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</si>
  <si>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</si>
  <si>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</si>
  <si>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</si>
  <si>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</si>
  <si>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</si>
  <si>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</si>
  <si>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</si>
  <si>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</si>
  <si>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</si>
  <si>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</si>
  <si>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</si>
  <si>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</si>
  <si>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</si>
  <si>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</si>
  <si>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</si>
  <si>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</si>
  <si>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</si>
  <si>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</si>
  <si>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</si>
  <si>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</si>
  <si>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</si>
  <si>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</si>
  <si>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</si>
  <si>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</si>
  <si>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</si>
  <si>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</si>
  <si>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</si>
  <si>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</si>
  <si>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</si>
  <si>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</si>
  <si>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</si>
  <si>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</si>
  <si>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</si>
  <si>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</si>
  <si>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</si>
  <si>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</si>
  <si>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</si>
  <si>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</si>
  <si>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</si>
  <si>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</si>
  <si>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</si>
  <si>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</si>
  <si>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</si>
  <si>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</si>
  <si>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</si>
  <si>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</si>
  <si>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</si>
  <si>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</si>
  <si>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</si>
  <si>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</si>
  <si>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</si>
  <si>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</si>
  <si>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</si>
  <si>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</si>
  <si>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</si>
  <si>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</si>
  <si>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</si>
  <si>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</si>
  <si>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</si>
  <si>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</si>
  <si>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</si>
  <si>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</si>
  <si>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</si>
  <si>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</si>
  <si>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</si>
  <si>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</si>
  <si>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</si>
  <si>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</si>
  <si>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</si>
  <si>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</si>
  <si>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</si>
  <si>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</si>
  <si>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</si>
  <si>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</si>
  <si>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</si>
  <si>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</si>
  <si>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</si>
  <si>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</si>
  <si>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</si>
  <si>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</si>
  <si>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</si>
  <si>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</si>
  <si>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</si>
  <si>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</si>
  <si>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</si>
  <si>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</si>
  <si>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</si>
  <si>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</si>
  <si>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</si>
  <si>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</si>
  <si>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</si>
  <si>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</si>
  <si>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</si>
  <si>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</si>
  <si>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</si>
  <si>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</si>
  <si>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</si>
  <si>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</si>
  <si>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</si>
  <si>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</si>
  <si>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</si>
  <si>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</si>
  <si>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</si>
  <si>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</si>
  <si>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</si>
  <si>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</si>
  <si>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</si>
  <si>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</si>
  <si>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</si>
  <si>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</si>
  <si>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</si>
  <si>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</si>
  <si>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</si>
  <si>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</si>
  <si>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</si>
  <si>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</si>
  <si>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</si>
  <si>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</si>
  <si>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</si>
  <si>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</si>
  <si>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</si>
  <si>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</si>
  <si>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</si>
  <si>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</si>
  <si>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</si>
  <si>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</si>
  <si>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</si>
  <si>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</si>
  <si>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</si>
  <si>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</si>
  <si>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</si>
  <si>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</si>
  <si>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</si>
  <si>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</si>
  <si>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</si>
  <si>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</si>
  <si>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</si>
  <si>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</si>
  <si>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</si>
  <si>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</si>
  <si>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</si>
  <si>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</si>
  <si>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</si>
  <si>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</si>
  <si>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</si>
  <si>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</si>
  <si>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</si>
  <si>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</si>
  <si>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</si>
  <si>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</si>
  <si>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</si>
  <si>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</si>
  <si>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</si>
  <si>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</si>
  <si>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</si>
  <si>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</si>
  <si>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</si>
  <si>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</si>
  <si>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</si>
  <si>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</si>
  <si>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</si>
  <si>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</si>
  <si>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</si>
  <si>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</si>
  <si>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</si>
  <si>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</si>
  <si>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</si>
  <si>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</si>
  <si>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</si>
  <si>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</si>
  <si>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</si>
  <si>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</si>
  <si>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</si>
  <si>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</si>
  <si>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</si>
  <si>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</si>
  <si>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</si>
  <si>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</si>
  <si>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</si>
  <si>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</si>
  <si>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</si>
  <si>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</si>
  <si>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</si>
  <si>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</si>
  <si>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</si>
  <si>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</si>
  <si>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</si>
  <si>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</si>
  <si>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</si>
  <si>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</si>
  <si>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</si>
  <si>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</si>
  <si>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</si>
  <si>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</si>
  <si>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</si>
  <si>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</si>
  <si>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</si>
  <si>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</si>
  <si>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</si>
  <si>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</si>
  <si>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</si>
  <si>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</si>
  <si>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</si>
  <si>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</si>
  <si>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</si>
  <si>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</si>
  <si>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</si>
  <si>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</si>
  <si>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</si>
  <si>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</si>
  <si>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</si>
  <si>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</si>
  <si>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</si>
  <si>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</si>
  <si>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</si>
  <si>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</si>
  <si>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</si>
  <si>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</si>
  <si>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</si>
  <si>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</si>
  <si>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</si>
  <si>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</si>
  <si>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</si>
  <si>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</si>
  <si>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</si>
  <si>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</si>
  <si>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</si>
  <si>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</si>
  <si>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</si>
  <si>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</si>
  <si>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</si>
  <si>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</si>
  <si>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</si>
  <si>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</si>
  <si>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</si>
  <si>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</si>
  <si>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</si>
  <si>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</si>
  <si>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</si>
  <si>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</si>
  <si>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</si>
  <si>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</si>
  <si>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</si>
  <si>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</si>
  <si>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</si>
  <si>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</si>
  <si>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</si>
  <si>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</si>
  <si>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</si>
  <si>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</si>
  <si>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</si>
  <si>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</si>
  <si>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</si>
  <si>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</si>
  <si>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</si>
  <si>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</si>
  <si>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</si>
  <si>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</si>
  <si>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</si>
  <si>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</si>
  <si>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</si>
  <si>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</si>
  <si>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</si>
  <si>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</si>
  <si>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</si>
  <si>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</si>
  <si>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</si>
  <si>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</si>
  <si>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</si>
  <si>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</si>
  <si>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</si>
  <si>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</si>
  <si>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</si>
  <si>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</si>
  <si>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</si>
  <si>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</si>
  <si>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</si>
  <si>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</si>
  <si>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</si>
  <si>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</si>
  <si>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</si>
  <si>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</si>
  <si>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</si>
  <si>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</si>
  <si>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</si>
  <si>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</si>
  <si>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</si>
  <si>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</si>
  <si>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</si>
  <si>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</si>
  <si>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</si>
  <si>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</si>
  <si>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</si>
  <si>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</si>
  <si>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</si>
  <si>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</si>
  <si>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</si>
  <si>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</si>
  <si>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</si>
  <si>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</si>
  <si>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</si>
  <si>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</si>
  <si>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</si>
  <si>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</si>
  <si>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</si>
  <si>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</si>
  <si>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</si>
  <si>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</si>
  <si>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</si>
  <si>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</si>
  <si>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</si>
  <si>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</si>
  <si>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</si>
  <si>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</si>
  <si>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</si>
  <si>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</si>
  <si>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</si>
  <si>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</si>
  <si>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</si>
  <si>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</si>
  <si>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</si>
  <si>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</si>
  <si>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</si>
  <si>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</si>
  <si>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</si>
  <si>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</si>
  <si>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</si>
  <si>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</si>
  <si>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</si>
  <si>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</si>
  <si>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</si>
  <si>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</si>
  <si>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</si>
  <si>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</si>
  <si>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</si>
  <si>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</si>
  <si>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</si>
  <si>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</si>
  <si>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</si>
  <si>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</si>
  <si>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</si>
  <si>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</si>
  <si>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</si>
  <si>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</si>
  <si>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</si>
  <si>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</si>
  <si>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</si>
  <si>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</si>
  <si>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</si>
  <si>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</si>
  <si>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</si>
  <si>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</si>
  <si>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</si>
  <si>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</si>
  <si>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</si>
  <si>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</si>
  <si>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</si>
  <si>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</si>
  <si>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</si>
  <si>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</si>
  <si>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</si>
  <si>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</si>
  <si>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</si>
  <si>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</si>
  <si>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</si>
  <si>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</si>
  <si>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</si>
  <si>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</si>
  <si>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</si>
  <si>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</si>
  <si>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</si>
  <si>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</si>
  <si>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</si>
  <si>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</si>
  <si>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</si>
  <si>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</si>
  <si>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</si>
  <si>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</si>
  <si>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</si>
  <si>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</si>
  <si>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</si>
  <si>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</si>
  <si>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</si>
  <si>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</si>
  <si>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</si>
  <si>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</si>
  <si>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</si>
  <si>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</si>
  <si>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</si>
  <si>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</si>
  <si>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</si>
  <si>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</si>
  <si>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</si>
  <si>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</si>
  <si>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</si>
  <si>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</si>
  <si>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</si>
  <si>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</si>
  <si>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</si>
  <si>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</si>
  <si>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</si>
  <si>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</si>
  <si>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</si>
  <si>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</si>
  <si>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</si>
  <si>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</si>
  <si>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</si>
  <si>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</si>
  <si>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</si>
  <si>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</si>
  <si>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</si>
  <si>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</si>
  <si>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</si>
  <si>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</si>
  <si>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</si>
  <si>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</si>
  <si>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</si>
  <si>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</si>
  <si>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</si>
  <si>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</si>
  <si>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</si>
  <si>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</si>
  <si>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</si>
  <si>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</si>
  <si>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</si>
  <si>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</si>
  <si>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</si>
  <si>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</si>
  <si>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</si>
  <si>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</si>
  <si>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</si>
  <si>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</si>
  <si>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</si>
  <si>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</si>
  <si>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</si>
  <si>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</si>
  <si>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</si>
  <si>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</si>
  <si>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</si>
  <si>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</si>
  <si>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</si>
  <si>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</si>
  <si>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</si>
  <si>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</si>
  <si>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</si>
  <si>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</si>
  <si>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</si>
  <si>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</si>
  <si>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</si>
  <si>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</si>
  <si>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</si>
  <si>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</si>
  <si>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</si>
  <si>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</si>
  <si>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</si>
  <si>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</si>
  <si>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</si>
  <si>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</si>
  <si>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</si>
  <si>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</si>
  <si>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</si>
  <si>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</si>
  <si>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</si>
  <si>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</si>
  <si>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</si>
  <si>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</si>
  <si>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</si>
  <si>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</si>
  <si>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</si>
  <si>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</si>
  <si>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</si>
  <si>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</si>
  <si>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</si>
  <si>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</si>
  <si>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</si>
  <si>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</si>
  <si>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</si>
  <si>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</si>
  <si>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</si>
  <si>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</si>
  <si>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</si>
  <si>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</si>
  <si>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</si>
  <si>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</si>
  <si>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</si>
  <si>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</si>
  <si>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</si>
  <si>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</si>
  <si>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</si>
  <si>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</si>
  <si>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</si>
  <si>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</si>
  <si>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</si>
  <si>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</si>
  <si>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</si>
  <si>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</si>
  <si>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</si>
  <si>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</si>
  <si>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</si>
  <si>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</si>
  <si>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</si>
  <si>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</si>
  <si>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</si>
  <si>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</si>
  <si>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</si>
  <si>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</si>
  <si>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</si>
  <si>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</si>
  <si>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</si>
  <si>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</si>
  <si>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</si>
  <si>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</si>
  <si>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</si>
  <si>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</si>
  <si>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</si>
  <si>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</si>
  <si>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</si>
  <si>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</si>
  <si>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</si>
  <si>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</si>
  <si>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</si>
  <si>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</si>
  <si>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</si>
  <si>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</si>
  <si>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</si>
  <si>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</si>
  <si>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</si>
  <si>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</si>
  <si>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</si>
  <si>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</si>
  <si>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</si>
  <si>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</si>
  <si>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</si>
  <si>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</si>
  <si>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</si>
  <si>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</si>
  <si>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</si>
  <si>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</si>
  <si>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</si>
  <si>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</si>
  <si>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</si>
  <si>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</si>
  <si>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</si>
  <si>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</si>
  <si>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</si>
  <si>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</si>
  <si>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</si>
  <si>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</si>
  <si>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</si>
  <si>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</si>
  <si>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</si>
  <si>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</si>
  <si>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</si>
  <si>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</si>
  <si>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</si>
  <si>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</si>
  <si>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</si>
  <si>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</si>
  <si>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</si>
  <si>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</si>
  <si>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</si>
  <si>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</si>
  <si>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</si>
  <si>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</si>
  <si>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</si>
  <si>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</si>
  <si>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</si>
  <si>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</si>
  <si>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</si>
  <si>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</si>
  <si>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</si>
  <si>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</si>
  <si>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</si>
  <si>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</si>
  <si>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</si>
  <si>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</si>
  <si>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</si>
  <si>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</si>
  <si>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</si>
  <si>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</si>
  <si>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</si>
  <si>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</si>
  <si>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</si>
  <si>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</si>
  <si>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</si>
  <si>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</si>
  <si>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</si>
  <si>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</si>
  <si>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</si>
  <si>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</si>
  <si>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</si>
  <si>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</si>
  <si>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</si>
  <si>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</si>
  <si>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</si>
  <si>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</si>
  <si>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</si>
  <si>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</si>
  <si>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</si>
  <si>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</si>
  <si>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</si>
  <si>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</si>
  <si>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</si>
  <si>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</si>
  <si>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</si>
  <si>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</si>
  <si>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</si>
  <si>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</si>
  <si>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</si>
  <si>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</si>
  <si>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</si>
  <si>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</si>
  <si>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</si>
  <si>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</si>
  <si>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</si>
  <si>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</si>
  <si>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</si>
  <si>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</si>
  <si>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</si>
  <si>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</si>
  <si>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</si>
  <si>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</si>
  <si>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</si>
  <si>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</si>
  <si>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</si>
  <si>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</si>
  <si>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</si>
  <si>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</si>
  <si>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</si>
  <si>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</si>
  <si>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</si>
  <si>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</si>
  <si>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</si>
  <si>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</si>
  <si>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</si>
  <si>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</si>
  <si>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</si>
  <si>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</si>
  <si>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</si>
  <si>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</si>
  <si>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</si>
  <si>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</si>
  <si>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</si>
  <si>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</si>
  <si>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</si>
  <si>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</si>
  <si>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</si>
  <si>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</si>
  <si>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</si>
  <si>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</si>
  <si>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</si>
  <si>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</si>
  <si>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</si>
  <si>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</si>
  <si>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</si>
  <si>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</si>
  <si>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</si>
  <si>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</si>
  <si>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</si>
  <si>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</si>
  <si>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</si>
  <si>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</si>
  <si>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</si>
  <si>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</si>
  <si>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</si>
  <si>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</si>
  <si>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</si>
  <si>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</si>
  <si>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</si>
  <si>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</si>
  <si>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</si>
  <si>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</si>
  <si>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</si>
  <si>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</si>
  <si>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</si>
  <si>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</si>
  <si>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</si>
  <si>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</si>
  <si>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</si>
  <si>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</si>
  <si>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</si>
  <si>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</si>
  <si>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</si>
  <si>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</si>
  <si>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</si>
  <si>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</si>
  <si>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</si>
  <si>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</si>
  <si>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</si>
  <si>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</si>
  <si>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</si>
  <si>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</si>
  <si>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</si>
  <si>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</si>
  <si>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</si>
  <si>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</si>
  <si>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</si>
  <si>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</si>
  <si>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</si>
  <si>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</si>
  <si>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</si>
  <si>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</si>
  <si>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</si>
  <si>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</si>
  <si>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</si>
  <si>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</si>
  <si>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</si>
  <si>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</si>
  <si>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</si>
  <si>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</si>
  <si>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</si>
  <si>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</si>
  <si>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</si>
  <si>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</si>
  <si>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</si>
  <si>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</si>
  <si>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</si>
  <si>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</si>
  <si>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</si>
  <si>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</si>
  <si>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</si>
  <si>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</si>
  <si>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</si>
  <si>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</si>
  <si>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</si>
  <si>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</si>
  <si>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</si>
  <si>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</si>
  <si>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</si>
  <si>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</si>
  <si>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</si>
  <si>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</si>
  <si>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</si>
  <si>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</si>
  <si>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</si>
  <si>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</si>
  <si>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</si>
  <si>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</si>
  <si>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</si>
  <si>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</si>
  <si>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</si>
  <si>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</si>
  <si>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</si>
  <si>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</si>
  <si>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</si>
  <si>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</si>
  <si>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</si>
  <si>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</si>
  <si>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</si>
  <si>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</si>
  <si>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</si>
  <si>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</si>
  <si>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</si>
  <si>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</si>
  <si>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</si>
  <si>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</si>
  <si>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</si>
  <si>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</si>
  <si>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</si>
  <si>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</si>
  <si>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</si>
  <si>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</si>
  <si>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</si>
  <si>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</si>
  <si>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</si>
  <si>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</si>
  <si>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</si>
  <si>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</si>
  <si>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</si>
  <si>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</si>
  <si>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</si>
  <si>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</si>
  <si>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</si>
  <si>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</si>
  <si>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</si>
  <si>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</si>
  <si>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</si>
  <si>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</si>
  <si>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</si>
  <si>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</si>
  <si>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</si>
  <si>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</si>
  <si>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</si>
  <si>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</si>
  <si>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</si>
  <si>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</si>
  <si>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</si>
  <si>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</si>
  <si>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</si>
  <si>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</si>
  <si>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</si>
  <si>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</si>
  <si>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</si>
  <si>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</si>
  <si>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</si>
  <si>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</si>
  <si>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</si>
  <si>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</si>
  <si>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</si>
  <si>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</si>
  <si>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</si>
  <si>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</si>
  <si>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</si>
  <si>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</si>
  <si>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</si>
  <si>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</si>
  <si>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</si>
  <si>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</si>
  <si>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</si>
  <si>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</si>
  <si>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</si>
  <si>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</si>
  <si>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</si>
  <si>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</si>
  <si>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</si>
  <si>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</si>
  <si>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</si>
  <si>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</si>
  <si>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</si>
  <si>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</si>
  <si>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</si>
  <si>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</si>
  <si>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</si>
  <si>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</si>
  <si>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</si>
  <si>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</si>
  <si>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</si>
  <si>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</si>
  <si>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</si>
  <si>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</si>
  <si>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</si>
  <si>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</si>
  <si>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</si>
  <si>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</si>
  <si>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</si>
  <si>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</si>
  <si>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</si>
  <si>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</si>
  <si>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</si>
  <si>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</si>
  <si>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</si>
  <si>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</si>
  <si>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</si>
  <si>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</si>
  <si>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</si>
  <si>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</si>
  <si>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</si>
  <si>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</si>
  <si>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</si>
  <si>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</si>
  <si>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</si>
  <si>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</si>
  <si>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</si>
  <si>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</si>
  <si>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</si>
  <si>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</si>
  <si>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</si>
  <si>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</si>
  <si>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</si>
  <si>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</si>
  <si>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</si>
  <si>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</si>
  <si>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</si>
  <si>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</si>
  <si>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</si>
  <si>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</si>
  <si>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</si>
  <si>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</si>
  <si>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</si>
  <si>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</si>
  <si>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</si>
  <si>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</si>
  <si>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</si>
  <si>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</si>
  <si>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</si>
  <si>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</si>
  <si>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</si>
  <si>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</si>
  <si>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</si>
  <si>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</si>
  <si>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</si>
  <si>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</si>
  <si>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</si>
  <si>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</si>
  <si>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</si>
  <si>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</si>
  <si>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</si>
  <si>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</si>
  <si>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</si>
  <si>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</si>
  <si>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</si>
  <si>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</si>
  <si>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</si>
  <si>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</si>
  <si>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</si>
  <si>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</si>
  <si>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</si>
  <si>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</si>
  <si>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</si>
  <si>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</si>
  <si>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</si>
  <si>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</si>
  <si>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</si>
  <si>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</si>
  <si>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</si>
  <si>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</si>
  <si>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</si>
  <si>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</si>
  <si>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</si>
  <si>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</si>
  <si>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</si>
  <si>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</si>
  <si>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</si>
  <si>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</si>
  <si>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</si>
  <si>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</si>
  <si>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</si>
  <si>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</si>
  <si>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</si>
  <si>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</si>
  <si>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</si>
  <si>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</si>
  <si>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</si>
  <si>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</si>
  <si>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</si>
  <si>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</si>
  <si>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</si>
  <si>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</si>
  <si>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</si>
  <si>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</si>
  <si>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</si>
  <si>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</si>
  <si>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</si>
  <si>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</si>
  <si>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</si>
  <si>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</si>
  <si>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</si>
  <si>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</si>
  <si>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</si>
  <si>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</si>
  <si>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</si>
  <si>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</si>
  <si>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</si>
  <si>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</si>
  <si>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</si>
  <si>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</si>
  <si>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</si>
  <si>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</si>
  <si>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</si>
  <si>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</si>
  <si>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</si>
  <si>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</si>
  <si>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</si>
  <si>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</si>
  <si>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</si>
  <si>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</si>
  <si>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</si>
  <si>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</si>
  <si>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</si>
  <si>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</si>
  <si>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</si>
  <si>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</si>
  <si>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</si>
  <si>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</si>
  <si>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</si>
  <si>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</si>
  <si>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</si>
  <si>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</si>
  <si>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</si>
  <si>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</si>
  <si>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</si>
  <si>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</si>
  <si>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</si>
  <si>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</si>
  <si>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</si>
  <si>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</si>
  <si>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</si>
  <si>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</si>
  <si>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</si>
  <si>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</si>
  <si>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</si>
  <si>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</si>
  <si>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</si>
  <si>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</si>
  <si>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</si>
  <si>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</si>
  <si>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</si>
  <si>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</si>
  <si>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</si>
  <si>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</si>
  <si>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</si>
  <si>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</si>
  <si>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</si>
  <si>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</si>
  <si>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</si>
  <si>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</si>
  <si>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</si>
  <si>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</si>
  <si>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</si>
  <si>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</si>
  <si>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</si>
  <si>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</si>
  <si>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</si>
  <si>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</si>
  <si>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</si>
  <si>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</si>
  <si>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</si>
  <si>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</si>
  <si>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</si>
  <si>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</si>
  <si>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</si>
  <si>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</si>
  <si>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</si>
  <si>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</si>
  <si>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</si>
  <si>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</si>
  <si>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</si>
  <si>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</si>
  <si>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</si>
  <si>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</si>
  <si>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</si>
  <si>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</si>
  <si>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</si>
  <si>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</si>
  <si>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</si>
  <si>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</si>
  <si>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</si>
  <si>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</si>
  <si>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</si>
  <si>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</si>
  <si>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</si>
  <si>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</si>
  <si>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</si>
  <si>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</si>
  <si>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</si>
  <si>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</si>
  <si>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</si>
  <si>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</si>
  <si>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</si>
  <si>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</si>
  <si>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</si>
  <si>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</si>
  <si>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</si>
  <si>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</si>
  <si>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</si>
  <si>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</si>
  <si>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</si>
  <si>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</si>
  <si>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</si>
  <si>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</si>
  <si>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</si>
  <si>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</si>
  <si>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</si>
  <si>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</si>
  <si>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</si>
  <si>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</si>
  <si>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</si>
  <si>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</si>
  <si>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</si>
  <si>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</si>
  <si>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</si>
  <si>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</si>
  <si>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</si>
  <si>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</si>
  <si>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</si>
  <si>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</si>
  <si>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</si>
  <si>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</si>
  <si>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</si>
  <si>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</si>
  <si>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</si>
  <si>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</si>
  <si>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</si>
  <si>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</si>
  <si>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</si>
  <si>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</si>
  <si>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</si>
  <si>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</si>
  <si>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</si>
  <si>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</si>
  <si>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</si>
  <si>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</si>
  <si>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</si>
  <si>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</si>
  <si>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</si>
  <si>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</si>
  <si>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</si>
  <si>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</si>
  <si>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</si>
  <si>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</si>
  <si>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</si>
  <si>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</si>
  <si>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</si>
  <si>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</si>
  <si>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</si>
  <si>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</si>
  <si>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</si>
  <si>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</si>
  <si>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</si>
  <si>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</si>
  <si>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</si>
  <si>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</si>
  <si>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</si>
  <si>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</si>
  <si>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</si>
  <si>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</si>
  <si>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</si>
  <si>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</si>
  <si>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</si>
  <si>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</si>
  <si>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</si>
  <si>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</si>
  <si>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</si>
  <si>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</si>
  <si>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</si>
  <si>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</si>
  <si>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</si>
  <si>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</si>
  <si>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</si>
  <si>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</si>
  <si>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</si>
  <si>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</si>
  <si>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</si>
  <si>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</si>
  <si>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</si>
  <si>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</si>
  <si>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</si>
  <si>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</si>
  <si>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</si>
  <si>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</si>
  <si>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</si>
  <si>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</si>
  <si>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</si>
  <si>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</si>
  <si>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</si>
  <si>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</si>
  <si>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</si>
  <si>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</si>
  <si>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</si>
  <si>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</si>
  <si>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</si>
  <si>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</si>
  <si>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</si>
  <si>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</si>
  <si>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</si>
  <si>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</si>
  <si>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</si>
  <si>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</si>
  <si>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</si>
  <si>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</si>
  <si>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</si>
  <si>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</si>
  <si>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</si>
  <si>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</si>
  <si>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</si>
  <si>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</si>
  <si>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</si>
  <si>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</si>
  <si>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</si>
  <si>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</si>
  <si>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</si>
  <si>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</si>
  <si>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</si>
  <si>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</si>
  <si>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</si>
  <si>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</si>
  <si>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</si>
  <si>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</si>
  <si>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</si>
  <si>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</si>
  <si>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</si>
  <si>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</si>
  <si>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</si>
  <si>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</si>
  <si>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</si>
  <si>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</si>
  <si>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</si>
  <si>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</si>
  <si>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</si>
  <si>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</si>
  <si>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</si>
  <si>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</si>
  <si>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</si>
  <si>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</si>
  <si>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</si>
  <si>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</si>
  <si>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</si>
  <si>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</si>
  <si>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</si>
  <si>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</si>
  <si>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</si>
  <si>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</si>
  <si>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</si>
  <si>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</si>
  <si>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</si>
  <si>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</si>
  <si>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</si>
  <si>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</si>
  <si>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</si>
  <si>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</si>
  <si>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</si>
  <si>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</si>
  <si>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</si>
  <si>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</si>
  <si>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</si>
  <si>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</si>
  <si>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</si>
  <si>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</si>
  <si>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</si>
  <si>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</si>
  <si>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</si>
  <si>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</si>
  <si>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</si>
  <si>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</si>
  <si>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</si>
  <si>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</si>
  <si>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</si>
  <si>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</si>
  <si>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</si>
  <si>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</si>
  <si>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</si>
  <si>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</si>
  <si>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</si>
  <si>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</si>
  <si>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</si>
  <si>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</si>
  <si>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</si>
  <si>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</si>
  <si>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</si>
  <si>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</si>
  <si>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</si>
  <si>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</si>
  <si>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</si>
  <si>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</si>
  <si>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</si>
  <si>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</si>
  <si>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</si>
  <si>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</si>
  <si>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</si>
  <si>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</si>
  <si>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</si>
  <si>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</si>
  <si>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</si>
  <si>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</si>
  <si>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</si>
  <si>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</si>
  <si>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</si>
  <si>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</si>
  <si>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</si>
  <si>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</si>
  <si>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</si>
  <si>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</si>
  <si>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</si>
  <si>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</si>
  <si>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</si>
  <si>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</si>
  <si>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</si>
  <si>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</si>
  <si>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</si>
  <si>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</si>
  <si>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</si>
  <si>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</si>
  <si>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</si>
  <si>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</si>
  <si>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</si>
  <si>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</si>
  <si>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</si>
  <si>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</si>
  <si>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</si>
  <si>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</si>
  <si>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</si>
  <si>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</si>
  <si>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</si>
  <si>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</si>
  <si>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</si>
  <si>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</si>
  <si>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</si>
  <si>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</si>
  <si>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</si>
  <si>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</si>
  <si>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</si>
  <si>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</si>
  <si>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</si>
  <si>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</si>
  <si>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</si>
  <si>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</si>
  <si>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</si>
  <si>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</si>
  <si>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</si>
  <si>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</si>
  <si>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</si>
  <si>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</si>
  <si>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</si>
  <si>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</si>
  <si>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</si>
  <si>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</si>
  <si>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</si>
  <si>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</si>
  <si>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</si>
  <si>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</si>
  <si>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</si>
  <si>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</si>
  <si>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</si>
  <si>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</si>
  <si>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</si>
  <si>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</si>
  <si>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</si>
  <si>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</si>
  <si>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</si>
  <si>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</si>
  <si>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</si>
  <si>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</si>
  <si>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</si>
  <si>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</si>
  <si>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</si>
  <si>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</si>
  <si>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</si>
  <si>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</si>
  <si>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</si>
  <si>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</si>
  <si>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</si>
  <si>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</si>
  <si>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</si>
  <si>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</si>
  <si>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</si>
  <si>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</si>
  <si>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</si>
  <si>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</si>
  <si>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</si>
  <si>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</si>
  <si>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</si>
  <si>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</si>
  <si>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</si>
  <si>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</si>
  <si>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</si>
  <si>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</si>
  <si>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</si>
  <si>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</si>
  <si>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</si>
  <si>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</si>
  <si>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</si>
  <si>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</si>
  <si>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</si>
  <si>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</si>
  <si>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</si>
  <si>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</si>
  <si>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</si>
  <si>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</si>
  <si>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</si>
  <si>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</si>
  <si>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</si>
  <si>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</si>
  <si>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</si>
  <si>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</si>
  <si>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</si>
  <si>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</si>
  <si>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</si>
  <si>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</si>
  <si>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</si>
  <si>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</si>
  <si>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</si>
  <si>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</si>
  <si>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</si>
  <si>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</si>
  <si>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</si>
  <si>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</si>
  <si>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</si>
  <si>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</si>
  <si>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</si>
  <si>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</si>
  <si>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</si>
  <si>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</si>
  <si>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</si>
  <si>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</si>
  <si>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</si>
  <si>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</si>
  <si>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</si>
  <si>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</si>
  <si>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</si>
  <si>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</si>
  <si>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</si>
  <si>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</si>
  <si>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</si>
  <si>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</si>
  <si>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</si>
  <si>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</si>
  <si>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</si>
  <si>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</si>
  <si>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</si>
  <si>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</si>
  <si>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</si>
  <si>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</si>
  <si>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</si>
  <si>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</si>
  <si>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</si>
  <si>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</si>
  <si>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</si>
  <si>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</si>
  <si>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</si>
  <si>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</si>
  <si>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</si>
  <si>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</si>
  <si>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</si>
  <si>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</si>
  <si>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</si>
  <si>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</si>
  <si>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</si>
  <si>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</si>
  <si>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</si>
  <si>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</si>
  <si>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</si>
  <si>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</si>
  <si>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</si>
  <si>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</si>
  <si>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</si>
  <si>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</si>
  <si>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</si>
  <si>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</si>
  <si>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</si>
  <si>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</si>
  <si>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</si>
  <si>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</si>
  <si>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</si>
  <si>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</si>
  <si>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</si>
  <si>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</si>
  <si>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</si>
  <si>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</si>
  <si>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</si>
  <si>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</si>
  <si>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</si>
  <si>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</si>
  <si>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</si>
  <si>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</si>
  <si>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</si>
  <si>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</si>
  <si>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</si>
  <si>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</si>
  <si>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</si>
  <si>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</si>
  <si>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</si>
  <si>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</si>
  <si>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</si>
  <si>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</si>
  <si>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</si>
  <si>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</si>
  <si>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</si>
  <si>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</si>
  <si>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</si>
  <si>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</si>
  <si>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</si>
  <si>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</si>
  <si>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</si>
  <si>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</si>
  <si>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</si>
  <si>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</si>
  <si>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</si>
  <si>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</si>
  <si>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</si>
  <si>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</si>
  <si>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</si>
  <si>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</si>
  <si>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</si>
  <si>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</si>
  <si>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</si>
  <si>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</si>
  <si>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</si>
  <si>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</si>
  <si>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</si>
  <si>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</si>
  <si>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</si>
  <si>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</si>
  <si>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</si>
  <si>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</si>
  <si>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</si>
  <si>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</si>
  <si>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</si>
  <si>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</si>
  <si>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</si>
  <si>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</si>
  <si>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</si>
  <si>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</si>
  <si>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</si>
  <si>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</si>
  <si>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</si>
  <si>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</si>
  <si>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</si>
  <si>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</si>
  <si>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</si>
  <si>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</si>
  <si>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</si>
  <si>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</si>
  <si>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</si>
  <si>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</si>
  <si>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</si>
  <si>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</si>
  <si>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</si>
  <si>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</si>
  <si>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</si>
  <si>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</si>
  <si>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</si>
  <si>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</si>
  <si>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</si>
  <si>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</si>
  <si>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</si>
  <si>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</si>
  <si>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</si>
  <si>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</si>
  <si>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</si>
  <si>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</si>
  <si>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</si>
  <si>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</si>
  <si>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</si>
  <si>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</si>
  <si>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</si>
  <si>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</si>
  <si>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</si>
  <si>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</si>
  <si>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</si>
  <si>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</si>
  <si>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</si>
  <si>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</si>
  <si>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</si>
  <si>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</si>
  <si>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</si>
  <si>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</si>
  <si>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</si>
  <si>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</si>
  <si>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</si>
  <si>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</si>
  <si>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</si>
  <si>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</si>
  <si>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</si>
  <si>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</si>
  <si>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</si>
  <si>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</si>
  <si>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</si>
  <si>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</si>
  <si>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</si>
  <si>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</si>
  <si>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</si>
  <si>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</si>
  <si>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</si>
  <si>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</si>
  <si>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</si>
  <si>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</si>
  <si>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</si>
  <si>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</si>
  <si>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</si>
  <si>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</si>
  <si>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</si>
  <si>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</si>
  <si>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</si>
  <si>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</si>
  <si>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</si>
  <si>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</si>
  <si>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</si>
  <si>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</si>
  <si>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</si>
  <si>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</si>
  <si>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</si>
  <si>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</si>
  <si>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</si>
  <si>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</si>
  <si>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</si>
  <si>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</si>
  <si>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</si>
  <si>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</si>
  <si>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</si>
  <si>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</si>
  <si>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</si>
  <si>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</si>
  <si>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</si>
  <si>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</si>
  <si>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</si>
  <si>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</si>
  <si>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</si>
  <si>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</si>
  <si>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</si>
  <si>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</si>
  <si>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</si>
  <si>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</si>
  <si>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</si>
  <si>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</si>
  <si>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</si>
  <si>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</si>
  <si>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</si>
  <si>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</si>
  <si>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</si>
  <si>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</si>
  <si>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</si>
  <si>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</si>
  <si>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</si>
  <si>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</si>
  <si>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</si>
  <si>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</si>
  <si>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</si>
  <si>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</si>
  <si>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</si>
  <si>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</si>
  <si>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</si>
  <si>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</si>
  <si>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</si>
  <si>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</si>
  <si>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</si>
  <si>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</si>
  <si>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</si>
  <si>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</si>
  <si>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</si>
  <si>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</si>
  <si>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</si>
  <si>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</si>
  <si>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</si>
  <si>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</si>
  <si>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</si>
  <si>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</si>
  <si>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</si>
  <si>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</si>
  <si>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</si>
  <si>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</si>
  <si>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</si>
  <si>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</si>
  <si>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</si>
  <si>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</si>
  <si>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</si>
  <si>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</si>
  <si>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</si>
  <si>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</si>
  <si>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</si>
  <si>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</si>
  <si>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</si>
  <si>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</si>
  <si>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</si>
  <si>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</si>
  <si>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</si>
  <si>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</si>
  <si>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</si>
  <si>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</si>
  <si>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</si>
  <si>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</si>
  <si>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</si>
  <si>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</si>
  <si>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</si>
  <si>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</si>
  <si>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</si>
  <si>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</si>
  <si>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</si>
  <si>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</si>
  <si>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</si>
  <si>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</si>
  <si>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</si>
  <si>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</si>
  <si>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</si>
  <si>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</si>
  <si>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</si>
  <si>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</si>
  <si>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</si>
  <si>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</si>
  <si>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</si>
  <si>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</si>
  <si>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</si>
  <si>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</si>
  <si>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</si>
  <si>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</si>
  <si>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</si>
  <si>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</si>
  <si>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</si>
  <si>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</si>
  <si>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</si>
  <si>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</si>
  <si>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</si>
  <si>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</si>
  <si>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</si>
  <si>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</si>
  <si>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</si>
  <si>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</si>
  <si>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</si>
  <si>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</si>
  <si>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</si>
  <si>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</si>
  <si>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</si>
  <si>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</si>
  <si>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</si>
  <si>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</si>
  <si>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</si>
  <si>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</si>
  <si>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</si>
  <si>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</si>
  <si>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</si>
  <si>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</si>
  <si>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</si>
  <si>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</si>
  <si>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</si>
  <si>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</si>
  <si>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</si>
  <si>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</si>
  <si>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</si>
  <si>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</si>
  <si>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</si>
  <si>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</si>
  <si>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</si>
  <si>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</si>
  <si>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</si>
  <si>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</si>
  <si>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</si>
  <si>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</si>
  <si>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</si>
  <si>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</si>
  <si>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</si>
  <si>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</si>
  <si>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</si>
  <si>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</si>
  <si>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</si>
  <si>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</si>
  <si>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</si>
  <si>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</si>
  <si>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</si>
  <si>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</si>
  <si>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</si>
  <si>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</si>
  <si>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</si>
  <si>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</si>
  <si>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</si>
  <si>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</si>
  <si>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</si>
  <si>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</si>
  <si>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</si>
  <si>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</si>
  <si>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</si>
  <si>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</si>
  <si>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</si>
  <si>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</si>
  <si>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</si>
  <si>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</si>
  <si>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</si>
  <si>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</si>
  <si>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</si>
  <si>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</si>
  <si>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</si>
  <si>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</si>
  <si>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</si>
  <si>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</si>
  <si>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</si>
  <si>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</si>
  <si>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</si>
  <si>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</si>
  <si>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</si>
  <si>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</si>
  <si>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</si>
  <si>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</si>
  <si>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</si>
  <si>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</si>
  <si>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</si>
  <si>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</si>
  <si>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</si>
  <si>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</si>
  <si>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</si>
  <si>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</si>
  <si>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</si>
  <si>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</si>
  <si>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</si>
  <si>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</si>
  <si>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</si>
  <si>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</si>
  <si>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</si>
  <si>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</si>
  <si>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</si>
  <si>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</si>
  <si>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</si>
  <si>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</si>
  <si>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</si>
  <si>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</si>
  <si>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</si>
  <si>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</si>
  <si>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</si>
  <si>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</si>
  <si>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</si>
  <si>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</si>
  <si>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</si>
  <si>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</si>
  <si>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</si>
  <si>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</si>
  <si>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</si>
  <si>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</si>
  <si>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</si>
  <si>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</si>
  <si>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</si>
  <si>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</si>
  <si>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</si>
  <si>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</si>
  <si>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</si>
  <si>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</si>
  <si>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</si>
  <si>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</si>
  <si>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</si>
  <si>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</si>
  <si>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</si>
  <si>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</si>
  <si>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</si>
  <si>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</si>
  <si>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</si>
  <si>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</si>
  <si>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</si>
  <si>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</si>
  <si>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</si>
  <si>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</si>
  <si>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</si>
  <si>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</si>
  <si>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</si>
  <si>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</si>
  <si>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</si>
  <si>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</si>
  <si>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</si>
  <si>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</si>
  <si>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</si>
  <si>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</si>
  <si>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</si>
  <si>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</si>
  <si>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</si>
  <si>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</si>
  <si>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</si>
  <si>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</si>
  <si>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</si>
  <si>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</si>
  <si>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</si>
  <si>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</si>
  <si>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</si>
  <si>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</si>
  <si>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</si>
  <si>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</si>
  <si>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</si>
  <si>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</si>
  <si>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</si>
  <si>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</si>
  <si>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</si>
  <si>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</si>
  <si>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</si>
  <si>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</si>
  <si>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</si>
  <si>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</si>
  <si>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</si>
  <si>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</si>
  <si>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</si>
  <si>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</si>
  <si>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</si>
  <si>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</si>
  <si>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</si>
  <si>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</si>
  <si>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</si>
  <si>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</si>
  <si>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</si>
  <si>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</si>
  <si>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</si>
  <si>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</si>
  <si>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</si>
  <si>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</si>
  <si>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</si>
  <si>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</si>
  <si>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</si>
  <si>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</si>
  <si>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</si>
  <si>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</si>
  <si>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</si>
  <si>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</si>
  <si>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</si>
  <si>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</si>
  <si>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</si>
  <si>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</si>
  <si>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</si>
  <si>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</si>
  <si>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</si>
  <si>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</si>
  <si>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</si>
  <si>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</si>
  <si>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</si>
  <si>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</si>
  <si>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</si>
  <si>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</si>
  <si>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</si>
  <si>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</si>
  <si>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</si>
  <si>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</si>
  <si>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</si>
  <si>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</si>
  <si>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</si>
  <si>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</si>
  <si>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</si>
  <si>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</si>
  <si>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</si>
  <si>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</si>
  <si>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</si>
  <si>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</si>
  <si>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</si>
  <si>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</si>
  <si>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</si>
  <si>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</si>
  <si>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</si>
  <si>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</si>
  <si>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</si>
  <si>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</si>
  <si>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</si>
  <si>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</si>
  <si>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</si>
  <si>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</si>
  <si>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</si>
  <si>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</si>
  <si>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</si>
  <si>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</si>
  <si>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</si>
  <si>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</si>
  <si>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</si>
  <si>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</si>
  <si>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</si>
  <si>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</si>
  <si>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</si>
  <si>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</si>
  <si>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</si>
  <si>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</si>
  <si>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</si>
  <si>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</si>
  <si>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</si>
  <si>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</si>
  <si>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</si>
  <si>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</si>
  <si>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</si>
  <si>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</si>
  <si>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</si>
  <si>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</si>
  <si>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</si>
  <si>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</si>
  <si>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</si>
  <si>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</si>
  <si>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</si>
  <si>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</si>
  <si>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</si>
  <si>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</si>
  <si>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</si>
  <si>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</si>
  <si>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</si>
  <si>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</si>
  <si>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</si>
  <si>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</si>
  <si>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</si>
  <si>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</si>
  <si>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</si>
  <si>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</si>
  <si>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</si>
  <si>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</si>
  <si>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</si>
  <si>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</si>
  <si>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</si>
  <si>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</si>
  <si>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</si>
  <si>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</si>
  <si>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</si>
  <si>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</si>
  <si>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</si>
  <si>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</si>
  <si>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</si>
  <si>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</si>
  <si>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</si>
  <si>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</si>
  <si>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</si>
  <si>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</si>
  <si>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</si>
  <si>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</si>
  <si>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</si>
  <si>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</si>
  <si>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</si>
  <si>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</si>
  <si>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</si>
  <si>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</si>
  <si>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</si>
  <si>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</si>
  <si>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</si>
  <si>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</si>
  <si>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</si>
  <si>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</si>
  <si>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</si>
  <si>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</si>
  <si>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</si>
  <si>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</si>
  <si>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</si>
  <si>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</si>
  <si>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</si>
  <si>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</si>
  <si>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</si>
  <si>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</si>
  <si>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</si>
  <si>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</si>
  <si>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</si>
  <si>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</si>
  <si>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</si>
  <si>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</si>
  <si>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</si>
  <si>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</si>
  <si>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</si>
  <si>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</si>
  <si>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</si>
  <si>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</si>
  <si>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</si>
  <si>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</si>
  <si>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</si>
  <si>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</si>
  <si>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</si>
  <si>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</si>
  <si>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</si>
  <si>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</si>
  <si>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</si>
  <si>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</si>
  <si>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</si>
  <si>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</si>
  <si>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</si>
  <si>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</si>
  <si>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</si>
  <si>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</si>
  <si>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</si>
  <si>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</si>
  <si>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</si>
  <si>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</si>
  <si>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</si>
  <si>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</si>
  <si>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</si>
  <si>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</si>
  <si>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</si>
  <si>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</si>
  <si>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</si>
  <si>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</si>
  <si>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</si>
  <si>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</si>
  <si>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</si>
  <si>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</si>
  <si>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</si>
  <si>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</si>
  <si>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</si>
  <si>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</si>
  <si>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</si>
  <si>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</si>
  <si>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</si>
  <si>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</si>
  <si>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</si>
  <si>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</si>
  <si>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</si>
  <si>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</si>
  <si>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</si>
  <si>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</si>
  <si>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</si>
  <si>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</si>
  <si>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</si>
  <si>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</si>
  <si>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</si>
  <si>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</si>
  <si>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</si>
  <si>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</si>
  <si>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</si>
  <si>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</si>
  <si>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</si>
  <si>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</si>
  <si>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</si>
  <si>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</si>
  <si>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</si>
  <si>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</si>
  <si>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</si>
  <si>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</si>
  <si>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</si>
  <si>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</si>
  <si>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</si>
  <si>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</si>
  <si>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</si>
  <si>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</si>
  <si>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</si>
  <si>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</si>
  <si>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</si>
  <si>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</si>
  <si>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</si>
  <si>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</si>
  <si>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</si>
  <si>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</si>
  <si>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</si>
  <si>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</si>
  <si>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</si>
  <si>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</si>
  <si>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</si>
  <si>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</si>
  <si>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</si>
  <si>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</si>
  <si>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</si>
  <si>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</si>
  <si>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</si>
  <si>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</si>
  <si>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</si>
  <si>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</si>
  <si>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</si>
  <si>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</si>
  <si>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</si>
  <si>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</si>
  <si>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</si>
  <si>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</si>
  <si>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</si>
  <si>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</si>
  <si>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</si>
  <si>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</si>
  <si>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</si>
  <si>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</si>
  <si>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</si>
  <si>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</si>
  <si>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</si>
  <si>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</si>
  <si>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</si>
  <si>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</si>
  <si>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</si>
  <si>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</si>
  <si>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</si>
  <si>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</si>
  <si>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</si>
  <si>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</si>
  <si>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</si>
  <si>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</si>
  <si>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</si>
  <si>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</si>
  <si>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</si>
  <si>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</si>
  <si>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</si>
  <si>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</si>
  <si>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</si>
  <si>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</si>
  <si>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</si>
  <si>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</si>
  <si>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</si>
  <si>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</si>
  <si>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</si>
  <si>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</si>
  <si>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</si>
  <si>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</si>
  <si>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</si>
  <si>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</si>
  <si>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</si>
  <si>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</si>
  <si>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</si>
  <si>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</si>
  <si>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</si>
  <si>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</si>
  <si>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</si>
  <si>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</si>
  <si>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</si>
  <si>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</si>
  <si>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</si>
  <si>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</si>
  <si>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</si>
  <si>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</si>
  <si>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</si>
  <si>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</si>
  <si>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</si>
  <si>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</si>
  <si>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</si>
  <si>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</si>
  <si>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</si>
  <si>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</si>
  <si>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</si>
  <si>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</si>
  <si>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</si>
  <si>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</si>
  <si>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</si>
  <si>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</si>
  <si>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</si>
  <si>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</si>
  <si>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</si>
  <si>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</si>
  <si>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</si>
  <si>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</si>
  <si>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</si>
  <si>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</si>
  <si>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</si>
  <si>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</si>
  <si>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</si>
  <si>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</si>
  <si>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</si>
  <si>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</si>
  <si>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</si>
  <si>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</si>
  <si>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</si>
  <si>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</si>
  <si>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</si>
  <si>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</si>
  <si>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</si>
  <si>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</si>
  <si>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</si>
  <si>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</si>
  <si>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</si>
  <si>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</si>
  <si>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</si>
  <si>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</si>
  <si>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</si>
  <si>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</si>
  <si>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</si>
  <si>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</si>
  <si>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</si>
  <si>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</si>
  <si>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</si>
  <si>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</si>
  <si>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</si>
  <si>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</si>
  <si>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</si>
  <si>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</si>
  <si>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</si>
  <si>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</si>
  <si>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</si>
  <si>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</si>
  <si>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</si>
  <si>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</si>
  <si>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</si>
  <si>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</si>
  <si>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</si>
  <si>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</si>
  <si>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</si>
  <si>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</si>
  <si>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</si>
  <si>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</si>
  <si>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</si>
  <si>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</si>
  <si>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</si>
  <si>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</si>
  <si>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</si>
  <si>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</si>
  <si>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</si>
  <si>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</si>
  <si>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</si>
  <si>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</si>
  <si>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</si>
  <si>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</si>
  <si>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</si>
  <si>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</si>
  <si>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</si>
  <si>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</si>
  <si>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</si>
  <si>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</si>
  <si>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</si>
  <si>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</si>
  <si>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</si>
  <si>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</si>
  <si>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</si>
  <si>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</si>
  <si>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</si>
  <si>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</si>
  <si>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</si>
  <si>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</si>
  <si>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</si>
  <si>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</si>
  <si>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</si>
  <si>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</si>
  <si>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</si>
  <si>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</si>
  <si>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</si>
  <si>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</si>
  <si>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</si>
  <si>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</si>
  <si>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</si>
  <si>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</si>
  <si>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</si>
  <si>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</si>
  <si>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</si>
  <si>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</si>
  <si>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</si>
  <si>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</si>
  <si>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</si>
  <si>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</si>
  <si>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</si>
  <si>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</si>
  <si>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</si>
  <si>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</si>
  <si>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</si>
  <si>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</si>
  <si>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</si>
  <si>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</si>
  <si>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</si>
  <si>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</si>
  <si>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</si>
  <si>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</si>
  <si>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</si>
  <si>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</si>
  <si>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</si>
  <si>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</si>
  <si>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</si>
  <si>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</si>
  <si>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</si>
  <si>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</si>
  <si>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</si>
  <si>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</si>
  <si>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</si>
  <si>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</si>
  <si>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</si>
  <si>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</si>
  <si>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</si>
  <si>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</si>
  <si>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</si>
  <si>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</si>
  <si>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</si>
  <si>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</si>
  <si>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</si>
  <si>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</si>
  <si>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</si>
  <si>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</si>
  <si>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</si>
  <si>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</si>
  <si>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</si>
  <si>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</si>
  <si>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</si>
  <si>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</si>
  <si>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</si>
  <si>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</si>
  <si>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</si>
  <si>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</si>
  <si>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</si>
  <si>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</si>
  <si>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</si>
  <si>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</si>
  <si>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</si>
  <si>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</si>
  <si>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</si>
  <si>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</si>
  <si>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</si>
  <si>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</si>
  <si>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</si>
  <si>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</si>
  <si>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</si>
  <si>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</si>
  <si>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</si>
  <si>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</si>
  <si>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</si>
  <si>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</si>
  <si>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</si>
  <si>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</si>
  <si>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</si>
  <si>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</si>
  <si>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</si>
  <si>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</si>
  <si>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</si>
  <si>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</si>
  <si>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</si>
  <si>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</si>
  <si>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</si>
  <si>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</si>
  <si>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</si>
  <si>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</si>
  <si>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</si>
  <si>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</si>
  <si>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</si>
  <si>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</si>
  <si>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</si>
  <si>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</si>
  <si>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</si>
  <si>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</si>
  <si>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</si>
  <si>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</si>
  <si>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</si>
  <si>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</si>
  <si>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</si>
  <si>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</si>
  <si>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</si>
  <si>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</si>
  <si>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</si>
  <si>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</si>
  <si>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</si>
  <si>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</si>
  <si>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</si>
  <si>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</si>
  <si>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</si>
  <si>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</si>
  <si>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</si>
  <si>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</si>
  <si>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</si>
  <si>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</si>
  <si>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</si>
  <si>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</si>
  <si>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</si>
  <si>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</si>
  <si>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</si>
  <si>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</si>
  <si>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</si>
  <si>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</si>
  <si>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</si>
  <si>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</si>
  <si>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</si>
  <si>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</si>
  <si>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</si>
  <si>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</si>
  <si>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</si>
  <si>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</si>
  <si>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</si>
  <si>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</si>
  <si>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</si>
  <si>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</si>
  <si>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</si>
  <si>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</si>
  <si>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</si>
  <si>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</si>
  <si>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</si>
  <si>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</si>
  <si>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</si>
  <si>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</si>
  <si>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</si>
  <si>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</si>
  <si>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</si>
  <si>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</si>
  <si>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</si>
  <si>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</si>
  <si>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</si>
  <si>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</si>
  <si>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</si>
  <si>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</si>
  <si>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</si>
  <si>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</si>
  <si>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</si>
  <si>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</si>
  <si>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</si>
  <si>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</si>
  <si>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</si>
  <si>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</si>
  <si>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</si>
  <si>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</si>
  <si>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</si>
  <si>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</si>
  <si>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</si>
  <si>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</si>
  <si>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</si>
  <si>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</si>
  <si>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</si>
  <si>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</si>
  <si>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</si>
  <si>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</si>
  <si>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</si>
  <si>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</si>
  <si>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</si>
  <si>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</si>
  <si>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</si>
  <si>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</si>
  <si>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</si>
  <si>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</si>
  <si>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</si>
  <si>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</si>
  <si>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</si>
  <si>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</si>
  <si>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</si>
  <si>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</si>
  <si>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</si>
  <si>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</si>
  <si>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</si>
  <si>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</si>
  <si>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</si>
  <si>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</si>
  <si>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</si>
  <si>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</si>
  <si>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</si>
  <si>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</si>
  <si>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</si>
  <si>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</si>
  <si>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</si>
  <si>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</si>
  <si>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</si>
  <si>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</si>
  <si>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</si>
  <si>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</si>
  <si>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</si>
  <si>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</si>
  <si>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</si>
  <si>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</si>
  <si>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</si>
  <si>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</si>
  <si>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</si>
  <si>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</si>
  <si>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</si>
  <si>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</si>
  <si>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</si>
  <si>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</si>
  <si>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</si>
  <si>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</si>
  <si>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</si>
  <si>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</si>
  <si>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</si>
  <si>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</si>
  <si>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</si>
  <si>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</si>
  <si>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</si>
  <si>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</si>
  <si>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</si>
  <si>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</si>
  <si>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</si>
  <si>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</si>
  <si>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</si>
  <si>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</si>
  <si>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</si>
  <si>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</si>
  <si>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</si>
  <si>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</si>
  <si>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</si>
  <si>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</si>
  <si>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</si>
  <si>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</si>
  <si>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</si>
  <si>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</si>
  <si>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</si>
  <si>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</si>
  <si>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</si>
  <si>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</si>
  <si>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</si>
  <si>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</si>
  <si>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</si>
  <si>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</si>
  <si>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</si>
  <si>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</si>
  <si>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</si>
  <si>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</si>
  <si>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</si>
  <si>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</si>
  <si>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</si>
  <si>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</si>
  <si>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</si>
  <si>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</si>
  <si>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</si>
  <si>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</si>
  <si>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</si>
  <si>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</si>
  <si>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</si>
  <si>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</si>
  <si>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</si>
  <si>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</si>
  <si>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</si>
  <si>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</si>
  <si>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</si>
  <si>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</si>
  <si>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</si>
  <si>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</si>
  <si>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</si>
  <si>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</si>
  <si>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</si>
  <si>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</si>
  <si>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</si>
  <si>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</si>
  <si>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</si>
  <si>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</si>
  <si>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</si>
  <si>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</si>
  <si>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</si>
  <si>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</si>
  <si>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</si>
  <si>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</si>
  <si>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</si>
  <si>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</si>
  <si>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</si>
  <si>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</si>
  <si>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</si>
  <si>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</si>
  <si>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</si>
  <si>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</si>
  <si>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</si>
  <si>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</si>
  <si>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</si>
  <si>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</si>
  <si>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</si>
  <si>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</si>
  <si>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</si>
  <si>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</si>
  <si>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</si>
  <si>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</si>
  <si>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</si>
  <si>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</si>
  <si>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</si>
  <si>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</si>
  <si>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</si>
  <si>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</si>
  <si>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</si>
  <si>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</si>
  <si>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</si>
  <si>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</si>
  <si>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</si>
  <si>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</si>
  <si>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</si>
  <si>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</si>
  <si>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</si>
  <si>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</si>
  <si>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</si>
  <si>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</si>
  <si>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</si>
  <si>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</si>
  <si>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</si>
  <si>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</si>
  <si>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</si>
  <si>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</si>
  <si>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</si>
  <si>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</si>
  <si>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</si>
  <si>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</si>
  <si>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</si>
  <si>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</si>
  <si>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</si>
  <si>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</si>
  <si>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</si>
  <si>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</si>
  <si>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</si>
  <si>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</si>
  <si>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</si>
  <si>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</si>
  <si>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</si>
  <si>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</si>
  <si>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</si>
  <si>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</si>
  <si>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</si>
  <si>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</si>
  <si>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</si>
  <si>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</si>
  <si>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</si>
  <si>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</si>
  <si>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</si>
  <si>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</si>
  <si>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</si>
  <si>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</si>
  <si>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</si>
  <si>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</si>
  <si>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</si>
  <si>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</si>
  <si>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</si>
  <si>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</si>
  <si>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</si>
  <si>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</si>
  <si>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</si>
  <si>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</si>
  <si>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</si>
  <si>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</si>
  <si>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</si>
  <si>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</si>
  <si>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</si>
  <si>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</si>
  <si>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</si>
  <si>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</si>
  <si>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</si>
  <si>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</si>
  <si>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</si>
  <si>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</si>
  <si>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</si>
  <si>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</si>
  <si>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</si>
  <si>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</si>
  <si>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</si>
  <si>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</si>
  <si>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</si>
  <si>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</si>
  <si>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</si>
  <si>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</si>
  <si>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</si>
  <si>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</si>
  <si>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</si>
  <si>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</si>
  <si>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</si>
  <si>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</si>
  <si>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</si>
  <si>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</si>
  <si>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</si>
  <si>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</si>
  <si>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</si>
  <si>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</si>
  <si>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</si>
  <si>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</si>
  <si>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</si>
  <si>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</si>
  <si>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</si>
  <si>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</si>
  <si>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</si>
  <si>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</si>
  <si>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</si>
  <si>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</si>
  <si>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</si>
  <si>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</si>
  <si>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</si>
  <si>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</si>
  <si>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</si>
  <si>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</si>
  <si>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</si>
  <si>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</si>
  <si>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</si>
  <si>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</si>
  <si>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</si>
  <si>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</si>
  <si>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</si>
  <si>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</si>
  <si>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</si>
  <si>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</si>
  <si>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</si>
  <si>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</si>
  <si>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</si>
  <si>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</si>
  <si>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</si>
  <si>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</si>
  <si>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</si>
  <si>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</si>
  <si>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</si>
  <si>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</si>
  <si>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</si>
  <si>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</si>
  <si>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</si>
  <si>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</si>
  <si>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</si>
  <si>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</si>
  <si>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</si>
  <si>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</si>
  <si>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</si>
  <si>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</si>
  <si>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</si>
  <si>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</si>
  <si>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</si>
  <si>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</si>
  <si>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</si>
  <si>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</si>
  <si>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</si>
  <si>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</si>
  <si>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</si>
  <si>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</si>
  <si>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</si>
  <si>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</si>
  <si>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</si>
  <si>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</si>
  <si>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</si>
  <si>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</si>
  <si>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</si>
  <si>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</si>
  <si>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</si>
  <si>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</si>
  <si>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</si>
  <si>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</si>
  <si>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</si>
  <si>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</si>
  <si>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</si>
  <si>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</si>
  <si>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</si>
  <si>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</si>
  <si>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</si>
  <si>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</si>
  <si>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</si>
  <si>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</si>
  <si>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</si>
  <si>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</si>
  <si>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</si>
  <si>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</si>
  <si>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</si>
  <si>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</si>
  <si>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</si>
  <si>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</si>
  <si>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</si>
  <si>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</si>
  <si>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</si>
  <si>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</si>
  <si>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</si>
  <si>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</si>
  <si>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</si>
  <si>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</si>
  <si>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</si>
  <si>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</si>
  <si>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</si>
  <si>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</si>
  <si>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</si>
  <si>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</si>
  <si>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</si>
  <si>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</si>
  <si>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</si>
  <si>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</si>
  <si>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</si>
  <si>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</si>
  <si>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</si>
  <si>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</si>
  <si>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</si>
  <si>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</si>
  <si>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</si>
  <si>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</si>
  <si>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</si>
  <si>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</si>
  <si>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</si>
  <si>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</si>
  <si>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</si>
  <si>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</si>
  <si>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</si>
  <si>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</si>
  <si>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</si>
  <si>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</si>
  <si>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</si>
  <si>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</si>
  <si>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</si>
  <si>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</si>
  <si>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</si>
  <si>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</si>
  <si>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</si>
  <si>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</si>
  <si>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</si>
  <si>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</si>
  <si>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</si>
  <si>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</si>
  <si>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</si>
  <si>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</si>
  <si>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</si>
  <si>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</si>
  <si>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</si>
  <si>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</si>
  <si>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</si>
  <si>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</si>
  <si>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</si>
  <si>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</si>
  <si>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</si>
  <si>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</si>
  <si>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</si>
  <si>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</si>
  <si>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</si>
  <si>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</si>
  <si>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</si>
  <si>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</si>
  <si>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</si>
  <si>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</si>
  <si>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</si>
  <si>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</si>
  <si>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</si>
  <si>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</si>
  <si>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</si>
  <si>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</si>
  <si>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</si>
  <si>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</si>
  <si>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</si>
  <si>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</si>
  <si>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</si>
  <si>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</si>
  <si>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</si>
  <si>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</si>
  <si>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</si>
  <si>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</si>
  <si>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</si>
  <si>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</si>
  <si>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</si>
  <si>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</si>
  <si>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</si>
  <si>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</si>
  <si>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</si>
  <si>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</si>
  <si>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</si>
  <si>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</si>
  <si>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</si>
  <si>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</si>
  <si>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</si>
  <si>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</si>
  <si>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</si>
  <si>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</si>
  <si>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</si>
  <si>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</si>
  <si>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</si>
  <si>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</si>
  <si>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</si>
  <si>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</si>
  <si>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</si>
  <si>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</si>
  <si>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</si>
  <si>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</si>
  <si>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</si>
  <si>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</si>
  <si>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</si>
  <si>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</si>
  <si>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</si>
  <si>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</si>
  <si>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</si>
  <si>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</si>
  <si>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</si>
  <si>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</si>
  <si>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</si>
  <si>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</si>
  <si>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</si>
  <si>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</si>
  <si>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</si>
  <si>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</si>
  <si>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</si>
  <si>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</si>
  <si>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</si>
  <si>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</si>
  <si>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</si>
  <si>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</si>
  <si>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</si>
  <si>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</si>
  <si>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</si>
  <si>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</si>
  <si>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</si>
  <si>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</si>
  <si>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</si>
  <si>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</si>
  <si>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</si>
  <si>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</si>
  <si>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</si>
  <si>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</si>
  <si>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</si>
  <si>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</si>
  <si>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</si>
  <si>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</si>
  <si>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</si>
  <si>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</si>
  <si>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</si>
  <si>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</si>
  <si>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</si>
  <si>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</si>
  <si>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</si>
  <si>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</si>
  <si>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</si>
  <si>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</si>
  <si>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</si>
  <si>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</si>
  <si>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</si>
  <si>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</si>
  <si>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</si>
  <si>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</si>
  <si>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</si>
  <si>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</si>
  <si>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</si>
  <si>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</si>
  <si>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</si>
  <si>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</si>
  <si>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</si>
  <si>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</si>
  <si>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</si>
  <si>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</si>
  <si>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</si>
  <si>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</si>
  <si>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</si>
  <si>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</si>
  <si>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</si>
  <si>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</si>
  <si>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</si>
  <si>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</si>
  <si>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</si>
  <si>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</si>
  <si>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</si>
  <si>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</si>
  <si>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</si>
  <si>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</si>
  <si>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</si>
  <si>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</si>
  <si>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</si>
  <si>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</si>
  <si>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</si>
  <si>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</si>
  <si>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</si>
  <si>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</si>
  <si>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</si>
  <si>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</si>
  <si>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</si>
  <si>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</si>
  <si>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</si>
  <si>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</si>
  <si>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</si>
  <si>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</si>
  <si>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</si>
  <si>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</si>
  <si>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</si>
  <si>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</si>
  <si>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</si>
  <si>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</si>
  <si>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</si>
  <si>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</si>
  <si>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</si>
  <si>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</si>
  <si>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</si>
  <si>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</si>
  <si>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</si>
  <si>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</si>
  <si>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</si>
  <si>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</si>
  <si>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</si>
  <si>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</si>
  <si>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</si>
  <si>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</si>
  <si>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</si>
  <si>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</si>
  <si>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</si>
  <si>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</si>
  <si>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</si>
  <si>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</si>
  <si>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</si>
  <si>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</si>
  <si>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</si>
  <si>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</si>
  <si>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</si>
  <si>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</si>
  <si>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</si>
  <si>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</si>
  <si>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</si>
  <si>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</si>
  <si>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</si>
  <si>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</si>
  <si>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</si>
  <si>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</si>
  <si>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</si>
  <si>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</si>
  <si>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</si>
  <si>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</si>
  <si>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</si>
  <si>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</si>
  <si>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</si>
  <si>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</si>
  <si>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</si>
  <si>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</si>
  <si>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</si>
  <si>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</si>
  <si>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</si>
  <si>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</si>
  <si>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</si>
  <si>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</si>
  <si>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</si>
  <si>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</si>
  <si>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</si>
  <si>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</si>
  <si>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</si>
  <si>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</si>
  <si>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</si>
  <si>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</si>
  <si>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</si>
  <si>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</si>
  <si>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</si>
  <si>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</si>
  <si>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</si>
  <si>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</si>
  <si>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</si>
  <si>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</si>
  <si>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</si>
  <si>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</si>
  <si>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</si>
  <si>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</si>
  <si>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</si>
  <si>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</si>
  <si>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</si>
  <si>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</si>
  <si>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</si>
  <si>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</si>
  <si>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</si>
  <si>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</si>
  <si>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</si>
  <si>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</si>
  <si>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</si>
  <si>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</si>
  <si>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</si>
  <si>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</si>
  <si>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</si>
  <si>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</si>
  <si>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</si>
  <si>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</si>
  <si>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</si>
  <si>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</si>
  <si>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</si>
  <si>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</si>
  <si>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</si>
  <si>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</si>
  <si>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</si>
  <si>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</si>
  <si>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</si>
  <si>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</si>
  <si>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</si>
  <si>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</si>
  <si>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</si>
  <si>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</si>
  <si>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</si>
  <si>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</si>
  <si>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</si>
  <si>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</si>
  <si>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</si>
  <si>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</si>
  <si>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</si>
  <si>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</si>
  <si>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</si>
  <si>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</si>
  <si>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</si>
  <si>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</si>
  <si>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</si>
  <si>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</si>
  <si>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</si>
  <si>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</si>
  <si>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</si>
  <si>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</si>
  <si>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</si>
  <si>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</si>
  <si>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</si>
  <si>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</si>
  <si>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</si>
  <si>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</si>
  <si>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</si>
  <si>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</si>
  <si>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</si>
  <si>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</si>
  <si>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</si>
  <si>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</si>
  <si>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</si>
  <si>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</si>
  <si>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</si>
  <si>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</si>
  <si>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</si>
  <si>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</si>
  <si>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</si>
  <si>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</si>
  <si>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</si>
  <si>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</si>
  <si>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</si>
  <si>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</si>
  <si>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</si>
  <si>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</si>
  <si>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</si>
  <si>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</si>
  <si>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</si>
  <si>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</si>
  <si>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</si>
  <si>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</si>
  <si>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</si>
  <si>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</si>
  <si>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</si>
  <si>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</si>
  <si>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</si>
  <si>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</si>
  <si>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</si>
  <si>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</si>
  <si>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</si>
  <si>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</si>
  <si>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</si>
  <si>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</si>
  <si>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</si>
  <si>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</si>
  <si>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</si>
  <si>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</si>
  <si>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</si>
  <si>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</si>
  <si>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</si>
  <si>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</si>
  <si>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</si>
  <si>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</si>
  <si>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</si>
  <si>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</si>
  <si>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</si>
  <si>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</si>
  <si>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</si>
  <si>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</si>
  <si>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</si>
  <si>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</si>
  <si>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</si>
  <si>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</si>
  <si>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</si>
  <si>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</si>
  <si>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</si>
  <si>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</si>
  <si>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</si>
  <si>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</si>
  <si>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</si>
  <si>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</si>
  <si>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</si>
  <si>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</si>
  <si>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</si>
  <si>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</si>
  <si>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</si>
  <si>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</si>
  <si>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</si>
  <si>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</si>
  <si>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</si>
  <si>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</si>
  <si>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</si>
  <si>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</si>
  <si>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</si>
  <si>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</si>
  <si>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</si>
  <si>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</si>
  <si>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</si>
  <si>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</si>
  <si>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</si>
  <si>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</si>
  <si>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</si>
  <si>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</si>
  <si>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</si>
  <si>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</si>
  <si>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</si>
  <si>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</si>
  <si>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</si>
  <si>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</si>
  <si>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</si>
  <si>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</si>
  <si>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</si>
  <si>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</si>
  <si>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</si>
  <si>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</si>
  <si>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</si>
  <si>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</si>
  <si>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</si>
  <si>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</si>
  <si>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</si>
  <si>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</si>
  <si>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</si>
  <si>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</si>
  <si>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</si>
  <si>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</si>
  <si>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</si>
  <si>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</si>
  <si>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</si>
  <si>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</si>
  <si>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</si>
  <si>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</si>
  <si>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</si>
  <si>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</si>
  <si>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</si>
  <si>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</si>
  <si>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</si>
  <si>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</si>
  <si>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</si>
  <si>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</si>
  <si>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</si>
  <si>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</si>
  <si>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</si>
  <si>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</si>
  <si>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</si>
  <si>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</si>
  <si>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</si>
  <si>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</si>
  <si>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</si>
  <si>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</si>
  <si>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</si>
  <si>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</si>
  <si>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</si>
  <si>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</si>
  <si>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</si>
  <si>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</si>
  <si>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</si>
  <si>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</si>
  <si>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</si>
  <si>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</si>
  <si>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</si>
  <si>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</si>
  <si>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</si>
  <si>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</si>
  <si>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</si>
  <si>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</si>
  <si>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</si>
  <si>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</si>
  <si>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</si>
  <si>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</si>
  <si>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</si>
  <si>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</si>
  <si>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</si>
  <si>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</si>
  <si>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</si>
  <si>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</si>
  <si>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</si>
  <si>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</si>
  <si>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</si>
  <si>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</si>
  <si>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</si>
  <si>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</si>
  <si>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</si>
  <si>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</si>
  <si>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</si>
  <si>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</si>
  <si>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</si>
  <si>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</si>
  <si>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</si>
  <si>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</si>
  <si>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</si>
  <si>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</si>
  <si>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</si>
  <si>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</si>
  <si>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</si>
  <si>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</si>
  <si>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</si>
  <si>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</si>
  <si>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</si>
  <si>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</si>
  <si>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</si>
  <si>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</si>
  <si>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</si>
  <si>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</si>
  <si>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</si>
  <si>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</si>
  <si>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</si>
  <si>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</si>
  <si>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</si>
  <si>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</si>
  <si>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</si>
  <si>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</si>
  <si>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</si>
  <si>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</si>
  <si>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</si>
  <si>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</si>
  <si>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</si>
  <si>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</si>
  <si>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</si>
  <si>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</si>
  <si>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</si>
  <si>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</si>
  <si>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</si>
  <si>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</si>
  <si>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</si>
  <si>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</si>
  <si>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</si>
  <si>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</si>
  <si>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</si>
  <si>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</si>
  <si>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</si>
  <si>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</si>
  <si>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</si>
  <si>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</si>
  <si>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</si>
  <si>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</si>
  <si>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</si>
  <si>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</si>
  <si>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</si>
  <si>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</si>
  <si>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</si>
  <si>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</si>
  <si>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</si>
  <si>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</si>
  <si>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</si>
  <si>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</si>
  <si>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</si>
  <si>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</si>
  <si>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</si>
  <si>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</si>
  <si>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</si>
  <si>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</si>
  <si>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</si>
  <si>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</si>
  <si>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</si>
  <si>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</si>
  <si>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</si>
  <si>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</si>
  <si>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</si>
  <si>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</si>
  <si>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</si>
  <si>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</si>
  <si>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</si>
  <si>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</si>
  <si>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</si>
  <si>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</si>
  <si>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</si>
  <si>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</si>
  <si>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</si>
  <si>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</si>
  <si>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</si>
  <si>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</si>
  <si>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</si>
  <si>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</si>
  <si>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</si>
  <si>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</si>
  <si>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</si>
  <si>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</si>
  <si>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</si>
  <si>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</si>
  <si>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</si>
  <si>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</si>
  <si>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</si>
  <si>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</si>
  <si>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</si>
  <si>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</si>
  <si>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</si>
  <si>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</si>
  <si>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</si>
  <si>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</si>
  <si>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</si>
  <si>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</si>
  <si>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</si>
  <si>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</si>
  <si>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</si>
  <si>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</si>
  <si>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</si>
  <si>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</si>
  <si>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</si>
  <si>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</si>
  <si>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</si>
  <si>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</si>
  <si>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</si>
  <si>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</si>
  <si>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</si>
  <si>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</si>
  <si>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</si>
  <si>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</si>
  <si>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</si>
  <si>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</si>
  <si>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</si>
  <si>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</si>
  <si>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</si>
  <si>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</si>
  <si>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</si>
  <si>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</si>
  <si>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</si>
  <si>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</si>
  <si>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</si>
  <si>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</si>
  <si>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</si>
  <si>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</si>
  <si>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</si>
  <si>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</si>
  <si>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</si>
  <si>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</si>
  <si>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</si>
  <si>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</si>
  <si>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</si>
  <si>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</si>
  <si>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</si>
  <si>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</si>
  <si>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</si>
  <si>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</si>
  <si>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</si>
  <si>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</si>
  <si>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</si>
  <si>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</si>
  <si>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</si>
  <si>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</si>
  <si>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</si>
  <si>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</si>
  <si>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</si>
  <si>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</si>
  <si>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</si>
  <si>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</si>
  <si>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</si>
  <si>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</si>
  <si>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</si>
  <si>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</si>
  <si>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</si>
  <si>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</si>
  <si>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</si>
  <si>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</si>
  <si>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</si>
  <si>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</si>
  <si>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</si>
  <si>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</si>
  <si>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</si>
  <si>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</si>
  <si>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</si>
  <si>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</si>
  <si>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</si>
  <si>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</si>
  <si>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</si>
  <si>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</si>
  <si>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</si>
  <si>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</si>
  <si>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</si>
  <si>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</si>
  <si>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</si>
  <si>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</si>
  <si>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</si>
  <si>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</si>
  <si>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</si>
  <si>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</si>
  <si>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</si>
  <si>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</si>
  <si>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</si>
  <si>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</si>
  <si>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</si>
  <si>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</si>
  <si>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</si>
  <si>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</si>
  <si>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</si>
  <si>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</si>
  <si>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</si>
  <si>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</si>
  <si>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</si>
  <si>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</si>
  <si>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</si>
  <si>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</si>
  <si>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</si>
  <si>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</si>
  <si>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</si>
  <si>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</si>
  <si>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</si>
  <si>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</si>
  <si>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</si>
  <si>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</si>
  <si>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</si>
  <si>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</si>
  <si>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</si>
  <si>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</si>
  <si>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</si>
  <si>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</si>
  <si>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</si>
  <si>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</si>
  <si>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</si>
  <si>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</si>
  <si>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</si>
  <si>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</si>
  <si>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</si>
  <si>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</si>
  <si>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</si>
  <si>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</si>
  <si>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</si>
  <si>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</si>
  <si>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</si>
  <si>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</si>
  <si>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</si>
  <si>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</si>
  <si>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</si>
  <si>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</si>
  <si>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</si>
  <si>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</si>
  <si>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</si>
  <si>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</si>
  <si>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</si>
  <si>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</si>
  <si>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</si>
  <si>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</si>
  <si>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</si>
  <si>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</si>
  <si>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</si>
  <si>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</si>
  <si>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</si>
  <si>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</si>
  <si>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</si>
  <si>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</si>
  <si>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</si>
  <si>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</si>
  <si>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</si>
  <si>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</si>
  <si>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</si>
  <si>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</si>
  <si>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</si>
  <si>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</si>
  <si>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</si>
  <si>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</si>
  <si>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</si>
  <si>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</si>
  <si>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</si>
  <si>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</si>
  <si>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</si>
  <si>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</si>
  <si>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</si>
  <si>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</si>
  <si>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</si>
  <si>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</si>
  <si>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</si>
  <si>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</si>
  <si>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</si>
  <si>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</si>
  <si>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</si>
  <si>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</si>
  <si>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</si>
  <si>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</si>
  <si>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</si>
  <si>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</si>
  <si>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</si>
  <si>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</si>
  <si>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</si>
  <si>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</si>
  <si>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</si>
  <si>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</si>
  <si>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</si>
  <si>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</si>
  <si>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</si>
  <si>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</si>
  <si>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</si>
  <si>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</si>
  <si>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</si>
  <si>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</si>
  <si>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</si>
  <si>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</si>
  <si>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</si>
  <si>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</si>
  <si>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</si>
  <si>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</si>
  <si>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</si>
  <si>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</si>
  <si>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</si>
  <si>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</si>
  <si>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</si>
  <si>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</si>
  <si>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</si>
  <si>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</si>
  <si>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</si>
  <si>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</si>
  <si>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</si>
  <si>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</si>
  <si>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</si>
  <si>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</si>
  <si>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</si>
  <si>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</si>
  <si>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</si>
  <si>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</si>
  <si>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</si>
  <si>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</si>
  <si>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</si>
  <si>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</si>
  <si>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</si>
  <si>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</si>
  <si>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</si>
  <si>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</si>
  <si>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</si>
  <si>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</si>
  <si>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</si>
  <si>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</si>
  <si>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</si>
  <si>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</si>
  <si>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</si>
  <si>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</si>
  <si>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</si>
  <si>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</si>
  <si>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</si>
  <si>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</si>
  <si>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</si>
  <si>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</si>
  <si>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</si>
  <si>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</si>
  <si>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</si>
  <si>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</si>
  <si>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</si>
  <si>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</si>
  <si>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</si>
  <si>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</si>
  <si>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</si>
  <si>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</si>
  <si>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</si>
  <si>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</si>
  <si>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</si>
  <si>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</si>
  <si>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</si>
  <si>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</si>
  <si>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</si>
  <si>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</si>
  <si>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</si>
  <si>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</si>
  <si>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</si>
  <si>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</si>
  <si>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</si>
  <si>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</si>
  <si>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</si>
  <si>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</si>
  <si>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</si>
  <si>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</si>
  <si>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</si>
  <si>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</si>
  <si>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</si>
  <si>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</si>
  <si>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</si>
  <si>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</si>
  <si>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</si>
  <si>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</si>
  <si>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</si>
  <si>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</si>
  <si>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</si>
  <si>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</si>
  <si>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</si>
  <si>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</si>
  <si>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</si>
  <si>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</si>
  <si>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</si>
  <si>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</si>
  <si>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</si>
  <si>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</si>
  <si>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</si>
  <si>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</si>
  <si>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</si>
  <si>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</si>
  <si>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</si>
  <si>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</si>
  <si>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</si>
  <si>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</si>
  <si>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</si>
  <si>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</si>
  <si>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</si>
  <si>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</si>
  <si>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</si>
  <si>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</si>
  <si>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</si>
  <si>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</si>
  <si>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</si>
  <si>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</si>
  <si>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</si>
  <si>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</si>
  <si>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</si>
  <si>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</si>
  <si>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</si>
  <si>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</si>
  <si>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</si>
  <si>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</si>
  <si>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</si>
  <si>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</si>
  <si>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</si>
  <si>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</si>
  <si>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</si>
  <si>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</si>
  <si>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</si>
  <si>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</si>
  <si>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</si>
  <si>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</si>
  <si>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</si>
  <si>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</si>
  <si>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</si>
  <si>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</si>
  <si>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</si>
  <si>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</si>
  <si>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</si>
  <si>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</si>
  <si>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</si>
  <si>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</si>
  <si>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</si>
  <si>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</si>
  <si>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</si>
  <si>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</si>
  <si>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</si>
  <si>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</si>
  <si>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</si>
  <si>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</si>
  <si>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</si>
  <si>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</si>
  <si>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</si>
  <si>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</si>
  <si>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</si>
  <si>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</si>
  <si>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</si>
  <si>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</si>
  <si>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</si>
  <si>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</si>
  <si>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</si>
  <si>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</si>
  <si>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</si>
  <si>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</si>
  <si>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</si>
  <si>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</si>
  <si>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</si>
  <si>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</si>
  <si>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</si>
  <si>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</si>
  <si>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</si>
  <si>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</si>
  <si>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</si>
  <si>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</si>
  <si>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</si>
  <si>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</si>
  <si>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</si>
  <si>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</si>
  <si>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</si>
  <si>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</si>
  <si>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</si>
  <si>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</si>
  <si>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</si>
  <si>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</si>
  <si>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</si>
  <si>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</si>
  <si>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</si>
  <si>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</si>
  <si>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</si>
  <si>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</si>
  <si>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</si>
  <si>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</si>
  <si>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</si>
  <si>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</si>
  <si>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</si>
  <si>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</si>
  <si>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</si>
  <si>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</si>
  <si>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</si>
  <si>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</si>
  <si>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</si>
  <si>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</si>
  <si>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</si>
  <si>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</si>
  <si>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</si>
  <si>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</si>
  <si>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</si>
  <si>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</si>
  <si>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</si>
  <si>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</si>
  <si>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</si>
  <si>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</si>
  <si>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</si>
  <si>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</si>
  <si>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</si>
  <si>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</si>
  <si>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</si>
  <si>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</si>
  <si>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</si>
  <si>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</si>
  <si>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</si>
  <si>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</si>
  <si>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</si>
  <si>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</si>
  <si>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</si>
  <si>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</si>
  <si>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</si>
  <si>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</si>
  <si>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</si>
  <si>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</si>
  <si>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</si>
  <si>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</si>
  <si>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</si>
  <si>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</si>
  <si>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</si>
  <si>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</si>
  <si>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</si>
  <si>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</si>
  <si>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</si>
  <si>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</si>
  <si>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</si>
  <si>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</si>
  <si>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</si>
  <si>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</si>
  <si>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</si>
  <si>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</si>
  <si>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</si>
  <si>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</si>
  <si>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</si>
  <si>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</si>
  <si>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</si>
  <si>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</si>
  <si>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</si>
  <si>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</si>
  <si>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</si>
  <si>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</si>
  <si>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</si>
  <si>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</si>
  <si>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</si>
  <si>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</si>
  <si>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</si>
  <si>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</si>
  <si>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</si>
  <si>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</si>
  <si>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</si>
  <si>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</si>
  <si>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</si>
  <si>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</si>
  <si>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</si>
  <si>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</si>
  <si>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</si>
  <si>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</si>
  <si>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</si>
  <si>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</si>
  <si>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</si>
  <si>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</si>
  <si>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</si>
  <si>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</si>
  <si>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</si>
  <si>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</si>
  <si>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</si>
  <si>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</si>
  <si>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</si>
  <si>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</si>
  <si>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</si>
  <si>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</si>
  <si>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</si>
  <si>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</si>
  <si>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</si>
  <si>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</si>
  <si>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</si>
  <si>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</si>
  <si>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</si>
  <si>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</si>
  <si>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</si>
  <si>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</si>
  <si>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</si>
  <si>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</si>
  <si>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</si>
  <si>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</si>
  <si>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</si>
  <si>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</si>
  <si>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</si>
  <si>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</si>
  <si>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</si>
  <si>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</si>
  <si>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</si>
  <si>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</si>
  <si>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</si>
  <si>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</si>
  <si>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</si>
  <si>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</si>
  <si>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</si>
  <si>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</si>
  <si>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</si>
  <si>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</si>
  <si>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</si>
  <si>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</si>
  <si>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</si>
  <si>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</si>
  <si>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</si>
  <si>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</si>
  <si>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</si>
  <si>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</si>
  <si>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</si>
  <si>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</si>
  <si>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</si>
  <si>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</si>
  <si>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</si>
  <si>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</si>
  <si>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</si>
  <si>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</si>
  <si>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</si>
  <si>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</si>
  <si>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</si>
  <si>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</si>
  <si>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</si>
  <si>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</si>
  <si>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</si>
  <si>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</si>
  <si>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</si>
  <si>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</si>
  <si>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</si>
  <si>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</si>
  <si>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</si>
  <si>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</si>
  <si>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</si>
  <si>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</si>
  <si>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</si>
  <si>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</si>
  <si>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</si>
  <si>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</si>
  <si>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</si>
  <si>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</si>
  <si>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</si>
  <si>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</si>
  <si>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</si>
  <si>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</si>
  <si>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</si>
  <si>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</si>
  <si>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</si>
  <si>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</si>
  <si>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</si>
  <si>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</si>
  <si>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</si>
  <si>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</si>
  <si>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</si>
  <si>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</si>
  <si>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</si>
  <si>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</si>
  <si>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</si>
  <si>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</si>
  <si>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</si>
  <si>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</si>
  <si>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</si>
  <si>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</si>
  <si>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</si>
  <si>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</si>
  <si>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</si>
  <si>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</si>
  <si>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</si>
  <si>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</si>
  <si>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</si>
  <si>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</si>
  <si>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</si>
  <si>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</si>
  <si>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</si>
  <si>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</si>
  <si>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</si>
  <si>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</si>
  <si>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</si>
  <si>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</si>
  <si>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</si>
  <si>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</si>
  <si>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</si>
  <si>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</si>
  <si>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</si>
  <si>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</si>
  <si>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</si>
  <si>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</si>
  <si>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</si>
  <si>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</si>
  <si>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</si>
  <si>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</si>
  <si>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</si>
  <si>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</si>
  <si>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</si>
  <si>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</si>
  <si>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</si>
  <si>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</si>
  <si>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</si>
  <si>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</si>
  <si>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</si>
  <si>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</si>
  <si>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</si>
  <si>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</si>
  <si>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</si>
  <si>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</si>
  <si>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</si>
  <si>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</si>
  <si>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</si>
  <si>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</si>
  <si>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</si>
  <si>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</si>
  <si>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</si>
  <si>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</si>
  <si>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</si>
  <si>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</si>
  <si>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</si>
  <si>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</si>
  <si>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</si>
  <si>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</si>
  <si>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</si>
  <si>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</si>
  <si>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</si>
  <si>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</si>
  <si>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</si>
  <si>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</si>
  <si>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</si>
  <si>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</si>
  <si>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</si>
  <si>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</si>
  <si>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</si>
  <si>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</si>
  <si>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</si>
  <si>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</si>
  <si>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</si>
  <si>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</si>
  <si>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</si>
  <si>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</si>
  <si>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</si>
  <si>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</si>
  <si>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</si>
  <si>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</si>
  <si>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</si>
  <si>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</si>
  <si>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</si>
  <si>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</si>
  <si>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</si>
  <si>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</si>
  <si>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</si>
  <si>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</si>
  <si>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</si>
  <si>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</si>
  <si>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</si>
  <si>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</si>
  <si>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</si>
  <si>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</si>
  <si>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</si>
  <si>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</si>
  <si>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</si>
  <si>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</si>
  <si>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</si>
  <si>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</si>
  <si>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</si>
  <si>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</si>
  <si>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</si>
  <si>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</si>
  <si>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</si>
  <si>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</si>
  <si>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</si>
  <si>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</si>
  <si>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</si>
  <si>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</si>
  <si>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</si>
  <si>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</si>
  <si>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</si>
  <si>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</si>
  <si>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</si>
  <si>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</si>
  <si>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</si>
  <si>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</si>
  <si>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</si>
  <si>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</si>
  <si>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</si>
  <si>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</si>
  <si>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</si>
  <si>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</si>
  <si>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</si>
  <si>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</si>
  <si>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</si>
  <si>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</si>
  <si>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</si>
  <si>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</si>
  <si>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</si>
  <si>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</si>
  <si>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</si>
  <si>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</si>
  <si>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</si>
  <si>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</si>
  <si>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</si>
  <si>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</si>
  <si>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</si>
  <si>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</si>
  <si>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</si>
  <si>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</si>
  <si>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</si>
  <si>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</si>
  <si>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</si>
  <si>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</si>
  <si>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</si>
  <si>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</si>
  <si>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</si>
  <si>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</si>
  <si>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</si>
  <si>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</si>
  <si>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</si>
  <si>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</si>
  <si>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</si>
  <si>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</si>
  <si>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</si>
  <si>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</si>
  <si>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</si>
  <si>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</si>
  <si>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</si>
  <si>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</si>
  <si>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</si>
  <si>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</si>
  <si>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</si>
  <si>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</si>
  <si>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</si>
  <si>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</si>
  <si>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</si>
  <si>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</si>
  <si>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</si>
  <si>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</si>
  <si>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</si>
  <si>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</si>
  <si>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</si>
  <si>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</si>
  <si>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</si>
  <si>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</si>
  <si>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</si>
  <si>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</si>
  <si>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</si>
  <si>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</si>
  <si>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</si>
  <si>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</si>
  <si>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</si>
  <si>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</si>
  <si>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</si>
  <si>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</si>
  <si>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</si>
  <si>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</si>
  <si>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</si>
  <si>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</si>
  <si>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</si>
  <si>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</si>
  <si>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</si>
  <si>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</si>
  <si>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</si>
  <si>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</si>
  <si>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</si>
  <si>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</si>
  <si>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</si>
  <si>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</si>
  <si>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</si>
  <si>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</si>
  <si>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</si>
  <si>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</si>
  <si>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</si>
  <si>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</si>
  <si>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</si>
  <si>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</si>
  <si>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</si>
  <si>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</si>
  <si>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</si>
  <si>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</si>
  <si>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</si>
  <si>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</si>
  <si>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</si>
  <si>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</si>
  <si>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</si>
  <si>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</si>
  <si>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</si>
  <si>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</si>
  <si>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</si>
  <si>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</si>
  <si>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</si>
  <si>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</si>
  <si>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</si>
  <si>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</si>
  <si>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</si>
  <si>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</si>
  <si>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</si>
  <si>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</si>
  <si>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</si>
  <si>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</si>
  <si>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</si>
  <si>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</si>
  <si>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</si>
  <si>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</si>
  <si>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</si>
  <si>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</si>
  <si>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</si>
  <si>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</si>
  <si>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</si>
  <si>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</si>
  <si>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</si>
  <si>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</si>
  <si>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</si>
  <si>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</si>
  <si>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</si>
  <si>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</si>
  <si>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</si>
  <si>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</si>
  <si>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</si>
  <si>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</si>
  <si>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</si>
  <si>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</si>
  <si>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</si>
  <si>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</si>
  <si>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</si>
  <si>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</si>
  <si>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</si>
  <si>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</si>
  <si>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</si>
  <si>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</si>
  <si>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</si>
  <si>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</si>
  <si>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</si>
  <si>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</si>
  <si>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</si>
  <si>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</si>
  <si>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</si>
  <si>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</si>
  <si>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</si>
  <si>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</si>
  <si>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</si>
  <si>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</si>
  <si>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</si>
  <si>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</si>
  <si>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</si>
  <si>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</si>
  <si>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</si>
  <si>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</si>
  <si>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</si>
  <si>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</si>
  <si>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</si>
  <si>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</si>
  <si>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</si>
  <si>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</si>
  <si>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</si>
  <si>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</si>
  <si>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</si>
  <si>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</si>
  <si>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</si>
  <si>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</si>
  <si>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</si>
  <si>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</si>
  <si>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</si>
  <si>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</si>
  <si>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</si>
  <si>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</si>
  <si>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</si>
  <si>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</si>
  <si>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</si>
  <si>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</si>
  <si>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</si>
  <si>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</si>
  <si>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</si>
  <si>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</si>
  <si>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</si>
  <si>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</si>
  <si>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</si>
  <si>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</si>
  <si>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</si>
  <si>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</si>
  <si>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</si>
  <si>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</si>
  <si>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</si>
  <si>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</si>
  <si>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</si>
  <si>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</si>
  <si>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</si>
  <si>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</si>
  <si>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</si>
  <si>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</si>
  <si>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</si>
  <si>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</si>
  <si>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</si>
  <si>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</si>
  <si>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</si>
  <si>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</si>
  <si>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</si>
  <si>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</si>
  <si>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</si>
  <si>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</si>
  <si>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</si>
  <si>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</si>
  <si>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</si>
  <si>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</si>
  <si>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</si>
  <si>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</si>
  <si>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</si>
  <si>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</si>
  <si>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</si>
  <si>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</si>
  <si>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</si>
  <si>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</si>
  <si>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</si>
  <si>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</si>
  <si>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</si>
  <si>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</si>
  <si>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</si>
  <si>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</si>
  <si>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</si>
  <si>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</si>
  <si>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</si>
  <si>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</si>
  <si>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</si>
  <si>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</si>
  <si>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</si>
  <si>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</si>
  <si>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</si>
  <si>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</si>
  <si>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</si>
  <si>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</si>
  <si>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</si>
  <si>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</si>
  <si>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</si>
  <si>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</si>
  <si>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</si>
  <si>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</si>
  <si>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</si>
  <si>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</si>
  <si>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</si>
  <si>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</si>
  <si>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</si>
  <si>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</si>
  <si>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</si>
  <si>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</si>
  <si>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</si>
  <si>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</si>
  <si>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</si>
  <si>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</si>
  <si>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</si>
  <si>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</si>
  <si>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</si>
  <si>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</si>
  <si>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</si>
  <si>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</si>
  <si>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</si>
  <si>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</si>
  <si>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</si>
  <si>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</si>
  <si>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</si>
  <si>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</si>
  <si>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</si>
  <si>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</si>
  <si>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</si>
  <si>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</si>
  <si>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</si>
  <si>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</si>
  <si>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</si>
  <si>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</si>
  <si>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</si>
  <si>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</si>
  <si>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</si>
  <si>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</si>
  <si>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</si>
  <si>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</si>
  <si>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</si>
  <si>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</si>
  <si>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</si>
  <si>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</si>
  <si>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</si>
  <si>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</si>
  <si>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</si>
  <si>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</si>
  <si>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</si>
  <si>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</si>
  <si>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</si>
  <si>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</si>
  <si>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</si>
  <si>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</si>
  <si>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</si>
  <si>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</si>
  <si>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</si>
  <si>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</si>
  <si>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</si>
  <si>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</si>
  <si>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</si>
  <si>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</si>
  <si>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</si>
  <si>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</si>
  <si>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</si>
  <si>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</si>
  <si>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</si>
  <si>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</si>
  <si>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</si>
  <si>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</si>
  <si>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</si>
  <si>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</si>
  <si>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</si>
  <si>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</si>
  <si>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</si>
  <si>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</si>
  <si>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</si>
  <si>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</si>
  <si>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</si>
  <si>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</si>
  <si>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</si>
  <si>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</si>
  <si>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</si>
  <si>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</si>
  <si>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</si>
  <si>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</si>
  <si>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</si>
  <si>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</si>
  <si>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</si>
  <si>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</si>
  <si>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</si>
  <si>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</si>
  <si>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</si>
  <si>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</si>
  <si>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</si>
  <si>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</si>
  <si>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</si>
  <si>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</si>
  <si>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</si>
  <si>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</si>
  <si>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</si>
  <si>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</si>
  <si>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</si>
  <si>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</si>
  <si>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</si>
  <si>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</si>
  <si>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</si>
  <si>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</si>
  <si>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</si>
  <si>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</si>
  <si>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</si>
  <si>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</si>
  <si>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</si>
  <si>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</si>
  <si>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</si>
  <si>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</si>
  <si>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</si>
  <si>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</si>
  <si>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</si>
  <si>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</si>
  <si>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</si>
  <si>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</si>
  <si>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</si>
  <si>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</si>
  <si>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</si>
  <si>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</si>
  <si>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</si>
  <si>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</si>
  <si>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</si>
  <si>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</si>
  <si>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</si>
  <si>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</si>
  <si>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</si>
  <si>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</si>
  <si>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</si>
  <si>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</si>
  <si>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</si>
  <si>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</si>
  <si>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</si>
  <si>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</si>
  <si>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</si>
  <si>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</si>
  <si>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</si>
  <si>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</si>
  <si>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</si>
  <si>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</si>
  <si>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</si>
  <si>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</si>
  <si>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</si>
  <si>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</si>
  <si>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</si>
  <si>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</si>
  <si>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</si>
  <si>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</si>
  <si>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</si>
  <si>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</si>
  <si>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</si>
  <si>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</si>
  <si>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</si>
  <si>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</si>
  <si>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</si>
  <si>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</si>
  <si>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</si>
  <si>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</si>
  <si>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</si>
  <si>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</si>
  <si>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</si>
  <si>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</si>
  <si>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</si>
  <si>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</si>
  <si>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</si>
  <si>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</si>
  <si>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</si>
  <si>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</si>
  <si>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</si>
  <si>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</si>
  <si>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</si>
  <si>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</si>
  <si>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</si>
  <si>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</si>
  <si>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</si>
  <si>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</si>
  <si>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</si>
  <si>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</si>
  <si>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</si>
  <si>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</si>
  <si>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</si>
  <si>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</si>
  <si>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</si>
  <si>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</si>
  <si>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</si>
  <si>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</si>
  <si>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</si>
  <si>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</si>
  <si>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</si>
  <si>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</si>
  <si>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</si>
  <si>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</si>
  <si>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</si>
  <si>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</si>
  <si>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</si>
  <si>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</si>
  <si>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</si>
  <si>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</si>
  <si>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</si>
  <si>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</si>
  <si>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</si>
  <si>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</si>
  <si>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</si>
  <si>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</si>
  <si>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</si>
  <si>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</si>
  <si>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</si>
  <si>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</si>
  <si>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</si>
  <si>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</si>
  <si>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</si>
  <si>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</si>
  <si>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</si>
  <si>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</si>
  <si>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</si>
  <si>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</si>
  <si>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</si>
  <si>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</si>
  <si>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</si>
  <si>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</si>
  <si>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</si>
  <si>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</si>
  <si>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</si>
  <si>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</si>
  <si>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</si>
  <si>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</si>
  <si>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</si>
  <si>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</si>
  <si>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</si>
  <si>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</si>
  <si>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</si>
  <si>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</si>
  <si>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</si>
  <si>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</si>
  <si>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</si>
  <si>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</si>
  <si>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</si>
  <si>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</si>
  <si>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</si>
  <si>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</si>
  <si>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</si>
  <si>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</si>
  <si>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</si>
  <si>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</si>
  <si>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</si>
  <si>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</si>
  <si>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</si>
  <si>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</si>
  <si>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</si>
  <si>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</si>
  <si>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</si>
  <si>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</si>
  <si>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</si>
  <si>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</si>
  <si>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</si>
  <si>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</si>
  <si>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</si>
  <si>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</si>
  <si>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</si>
  <si>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</si>
  <si>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</si>
  <si>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</si>
  <si>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</si>
  <si>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</si>
  <si>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</si>
  <si>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</si>
  <si>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</si>
  <si>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</si>
  <si>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</si>
  <si>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</si>
  <si>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</si>
  <si>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</si>
  <si>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</si>
  <si>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</si>
  <si>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</si>
  <si>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</si>
  <si>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</si>
  <si>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</si>
  <si>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</si>
  <si>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</si>
  <si>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</si>
  <si>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</si>
  <si>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</si>
  <si>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</si>
  <si>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</si>
  <si>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</si>
  <si>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</si>
  <si>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</si>
  <si>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</si>
  <si>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</si>
  <si>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</si>
  <si>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</si>
  <si>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</si>
  <si>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</si>
  <si>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</si>
  <si>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</si>
  <si>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</si>
  <si>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</si>
  <si>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</si>
  <si>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</si>
  <si>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</si>
  <si>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</si>
  <si>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</si>
  <si>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</si>
  <si>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</si>
  <si>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</si>
  <si>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</si>
  <si>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</si>
  <si>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</si>
  <si>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</si>
  <si>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</si>
  <si>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</si>
  <si>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</si>
  <si>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</si>
  <si>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</si>
  <si>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</si>
  <si>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</si>
  <si>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</si>
  <si>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</si>
  <si>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</si>
  <si>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</si>
  <si>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</si>
  <si>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</si>
  <si>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</si>
  <si>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</si>
  <si>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</si>
  <si>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</si>
  <si>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</si>
  <si>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</si>
  <si>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</si>
  <si>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</si>
  <si>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</si>
  <si>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</si>
  <si>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</si>
  <si>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</si>
  <si>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</si>
  <si>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</si>
  <si>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</si>
  <si>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</si>
  <si>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</si>
  <si>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</si>
  <si>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</si>
  <si>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</si>
  <si>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</si>
  <si>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</si>
  <si>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</si>
  <si>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</si>
  <si>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</si>
  <si>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</si>
  <si>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</si>
  <si>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</si>
  <si>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</si>
  <si>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</si>
  <si>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</si>
  <si>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</si>
  <si>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</si>
  <si>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</si>
  <si>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</si>
  <si>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</si>
  <si>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</si>
  <si>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</si>
  <si>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</si>
  <si>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</si>
  <si>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</si>
  <si>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</si>
  <si>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</si>
  <si>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</si>
  <si>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</si>
  <si>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</si>
  <si>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</si>
  <si>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</si>
  <si>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</si>
  <si>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</si>
  <si>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</si>
  <si>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</si>
  <si>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</si>
  <si>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</si>
  <si>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</si>
  <si>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</si>
  <si>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</si>
  <si>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</si>
  <si>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</si>
  <si>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</si>
  <si>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</si>
  <si>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</si>
  <si>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</si>
  <si>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</si>
  <si>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</si>
  <si>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</si>
  <si>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</si>
  <si>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</si>
  <si>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</si>
  <si>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</si>
  <si>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</si>
  <si>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</si>
  <si>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</si>
  <si>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</si>
  <si>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</si>
  <si>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</si>
  <si>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</si>
  <si>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</si>
  <si>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</si>
  <si>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</si>
  <si>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</si>
  <si>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</si>
  <si>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</si>
  <si>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</si>
  <si>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</si>
  <si>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</si>
  <si>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</si>
  <si>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</si>
  <si>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</si>
  <si>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</si>
  <si>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</si>
  <si>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</si>
  <si>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</si>
  <si>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</si>
  <si>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</si>
  <si>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</si>
  <si>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</si>
  <si>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</si>
  <si>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</si>
  <si>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</si>
  <si>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</si>
  <si>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</si>
  <si>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</si>
  <si>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</si>
  <si>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</si>
  <si>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</si>
  <si>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</si>
  <si>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</si>
  <si>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</si>
  <si>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</si>
  <si>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</si>
  <si>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</si>
  <si>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</si>
  <si>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</si>
  <si>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</si>
  <si>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</si>
  <si>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</si>
  <si>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</si>
  <si>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</si>
  <si>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</si>
  <si>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</si>
  <si>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</si>
  <si>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</si>
  <si>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</si>
  <si>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</si>
  <si>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</si>
  <si>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</si>
  <si>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</si>
  <si>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</si>
  <si>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</si>
  <si>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</si>
  <si>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</si>
  <si>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</si>
  <si>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</si>
  <si>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</si>
  <si>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</si>
  <si>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</si>
  <si>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</si>
  <si>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</si>
  <si>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</si>
  <si>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</si>
  <si>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</si>
  <si>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</si>
  <si>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</si>
  <si>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</si>
  <si>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</si>
  <si>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</si>
  <si>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</si>
  <si>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</si>
  <si>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</si>
  <si>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</si>
  <si>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</si>
  <si>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</si>
  <si>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</si>
  <si>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</si>
  <si>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</si>
  <si>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</si>
  <si>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</si>
  <si>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</si>
  <si>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</si>
  <si>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</si>
  <si>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</si>
  <si>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</si>
  <si>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</si>
  <si>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</si>
  <si>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</si>
  <si>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</si>
  <si>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</si>
  <si>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</si>
  <si>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</si>
  <si>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</si>
  <si>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</si>
  <si>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</si>
  <si>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</si>
  <si>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</si>
  <si>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</si>
  <si>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</si>
  <si>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</si>
  <si>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</si>
  <si>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</si>
  <si>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</si>
  <si>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</si>
  <si>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</si>
  <si>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</si>
  <si>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</si>
  <si>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</si>
  <si>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</si>
  <si>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</si>
  <si>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</si>
  <si>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</si>
  <si>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</si>
  <si>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</si>
  <si>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</si>
  <si>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</si>
  <si>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</si>
  <si>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</si>
  <si>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</si>
  <si>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</si>
  <si>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</si>
  <si>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</si>
  <si>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</si>
  <si>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</si>
  <si>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</si>
  <si>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</si>
  <si>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</si>
  <si>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</si>
  <si>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</si>
  <si>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</si>
  <si>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</si>
  <si>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</si>
  <si>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</si>
  <si>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</si>
  <si>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</si>
  <si>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</si>
  <si>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</si>
  <si>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</si>
  <si>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</si>
  <si>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</si>
  <si>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</si>
  <si>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</si>
  <si>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</si>
  <si>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</si>
  <si>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</si>
  <si>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</si>
  <si>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</si>
  <si>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</si>
  <si>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</si>
  <si>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</si>
  <si>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</si>
  <si>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</si>
  <si>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</si>
  <si>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</si>
  <si>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</si>
  <si>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</si>
  <si>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</si>
  <si>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</si>
  <si>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</si>
  <si>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</si>
  <si>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</si>
  <si>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</si>
  <si>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</si>
  <si>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</si>
  <si>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</si>
  <si>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</si>
  <si>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</si>
  <si>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</si>
  <si>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</si>
  <si>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</si>
  <si>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</si>
  <si>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</si>
  <si>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</si>
  <si>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</si>
  <si>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</si>
  <si>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</si>
  <si>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</si>
  <si>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</si>
  <si>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</si>
  <si>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</si>
  <si>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</si>
  <si>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</si>
  <si>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</si>
  <si>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</si>
  <si>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</si>
  <si>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</si>
  <si>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</si>
  <si>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</si>
  <si>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</si>
  <si>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</si>
  <si>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</si>
  <si>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</si>
  <si>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</si>
  <si>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</si>
  <si>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</si>
  <si>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</si>
  <si>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</si>
  <si>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</si>
  <si>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</si>
  <si>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</si>
  <si>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</si>
  <si>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</si>
  <si>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</si>
  <si>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</si>
  <si>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</si>
  <si>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</si>
  <si>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</si>
  <si>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</si>
  <si>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</si>
  <si>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</si>
  <si>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</si>
  <si>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</si>
  <si>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</si>
  <si>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</si>
  <si>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</si>
  <si>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</si>
  <si>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</si>
  <si>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</si>
  <si>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</si>
  <si>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</si>
  <si>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</si>
  <si>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</si>
  <si>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</si>
  <si>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</si>
  <si>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</si>
  <si>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</si>
  <si>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</si>
  <si>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</si>
  <si>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</si>
  <si>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</si>
  <si>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</si>
  <si>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</si>
  <si>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</si>
  <si>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</si>
  <si>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</si>
  <si>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</si>
  <si>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</si>
  <si>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</si>
  <si>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</si>
  <si>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</si>
  <si>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</si>
  <si>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</si>
  <si>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</si>
  <si>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</si>
  <si>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</si>
  <si>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</si>
  <si>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</si>
  <si>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</si>
  <si>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</si>
  <si>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</si>
  <si>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</si>
  <si>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</si>
  <si>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</si>
  <si>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</si>
  <si>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</si>
  <si>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</si>
  <si>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</si>
  <si>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</si>
  <si>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</si>
  <si>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</si>
  <si>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</si>
  <si>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</si>
  <si>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</si>
  <si>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</si>
  <si>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</si>
  <si>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</si>
  <si>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</si>
  <si>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</si>
  <si>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</si>
  <si>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</si>
  <si>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</si>
  <si>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</si>
  <si>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</si>
  <si>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</si>
  <si>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</si>
  <si>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</si>
  <si>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</si>
  <si>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</si>
  <si>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</si>
  <si>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</si>
  <si>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</si>
  <si>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</si>
  <si>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</si>
  <si>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</si>
  <si>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</si>
  <si>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</si>
  <si>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</si>
  <si>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</si>
  <si>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</si>
  <si>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</si>
  <si>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</si>
  <si>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</si>
  <si>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</si>
  <si>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</si>
  <si>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</si>
  <si>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</si>
  <si>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</si>
  <si>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</si>
  <si>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</si>
  <si>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</si>
  <si>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</si>
  <si>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</si>
  <si>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</si>
  <si>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</si>
  <si>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</si>
  <si>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</si>
  <si>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</si>
  <si>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</si>
  <si>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</si>
  <si>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</si>
  <si>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</si>
  <si>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</si>
  <si>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</si>
  <si>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</si>
  <si>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</si>
  <si>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</si>
  <si>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</si>
  <si>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</si>
  <si>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</si>
  <si>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</si>
  <si>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</si>
  <si>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</si>
  <si>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</si>
  <si>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</si>
  <si>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</si>
  <si>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</si>
  <si>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</si>
  <si>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</si>
  <si>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</si>
  <si>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</si>
  <si>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</si>
  <si>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</si>
  <si>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</si>
  <si>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</si>
  <si>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</si>
  <si>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</si>
  <si>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</si>
  <si>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</si>
  <si>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</si>
  <si>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</si>
  <si>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</si>
  <si>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</si>
  <si>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</si>
  <si>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</si>
  <si>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</si>
  <si>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</si>
  <si>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</si>
  <si>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</si>
  <si>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</si>
  <si>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</si>
  <si>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</si>
  <si>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</si>
  <si>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</si>
  <si>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</si>
  <si>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</si>
  <si>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</si>
  <si>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</si>
  <si>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</si>
  <si>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</si>
  <si>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</si>
  <si>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</si>
  <si>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</si>
  <si>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</si>
  <si>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</si>
  <si>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</si>
  <si>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</si>
  <si>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</si>
  <si>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</si>
  <si>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</si>
  <si>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</si>
  <si>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</si>
  <si>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</si>
  <si>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</si>
  <si>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</si>
  <si>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</si>
  <si>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</si>
  <si>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</si>
  <si>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</si>
  <si>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</si>
  <si>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</si>
  <si>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</si>
  <si>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</si>
  <si>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</si>
  <si>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</si>
  <si>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</si>
  <si>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</si>
  <si>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</si>
  <si>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</si>
  <si>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</si>
  <si>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</si>
  <si>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</si>
  <si>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</si>
  <si>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</si>
  <si>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</si>
  <si>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</si>
  <si>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</si>
  <si>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</si>
  <si>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</si>
  <si>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</si>
  <si>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</si>
  <si>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</si>
  <si>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</si>
  <si>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</si>
  <si>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</si>
  <si>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</si>
  <si>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</si>
  <si>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</si>
  <si>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</si>
  <si>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</si>
  <si>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</si>
  <si>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</si>
  <si>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</si>
  <si>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</si>
  <si>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</si>
  <si>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</si>
  <si>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</si>
  <si>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</si>
  <si>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</si>
  <si>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</si>
  <si>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</si>
  <si>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</si>
  <si>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</si>
  <si>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</si>
  <si>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</si>
  <si>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</si>
  <si>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</si>
  <si>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</si>
  <si>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</si>
  <si>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</si>
  <si>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</si>
  <si>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</si>
  <si>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</si>
  <si>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</si>
  <si>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</si>
  <si>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</si>
  <si>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</si>
  <si>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</si>
  <si>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</si>
  <si>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</si>
  <si>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</si>
  <si>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</si>
  <si>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</si>
  <si>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</si>
  <si>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</si>
  <si>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</si>
  <si>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</si>
  <si>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</si>
  <si>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</si>
  <si>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</si>
  <si>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</si>
  <si>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</si>
  <si>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</si>
  <si>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</si>
  <si>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</si>
  <si>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</si>
  <si>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</si>
  <si>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</si>
  <si>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</si>
  <si>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</si>
  <si>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</si>
  <si>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</si>
  <si>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</si>
  <si>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</si>
  <si>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</si>
  <si>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</si>
  <si>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</si>
  <si>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</si>
  <si>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</si>
  <si>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</si>
  <si>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</si>
  <si>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</si>
  <si>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</si>
  <si>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</si>
  <si>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</si>
  <si>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</si>
  <si>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</si>
  <si>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</si>
  <si>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</si>
  <si>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</si>
  <si>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</si>
  <si>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</si>
  <si>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</si>
  <si>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</si>
  <si>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</si>
  <si>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</si>
  <si>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</si>
  <si>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</si>
  <si>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</si>
  <si>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</si>
  <si>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</si>
  <si>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</si>
  <si>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</si>
  <si>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</si>
  <si>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</si>
  <si>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</si>
  <si>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</si>
  <si>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</si>
  <si>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</si>
  <si>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</si>
  <si>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</si>
  <si>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</si>
  <si>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</si>
  <si>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</si>
  <si>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</si>
  <si>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</si>
  <si>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</si>
  <si>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</si>
  <si>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</si>
  <si>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</si>
  <si>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</si>
  <si>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</si>
  <si>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</si>
  <si>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</si>
  <si>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</si>
  <si>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</si>
  <si>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</si>
  <si>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</si>
  <si>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</si>
  <si>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</si>
  <si>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</si>
  <si>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</si>
  <si>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</si>
  <si>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</si>
  <si>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</si>
  <si>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</si>
  <si>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</si>
  <si>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</si>
  <si>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</si>
  <si>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</si>
  <si>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</si>
  <si>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</si>
  <si>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</si>
  <si>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</si>
  <si>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</si>
  <si>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</si>
  <si>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</si>
  <si>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</si>
  <si>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</si>
  <si>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</si>
  <si>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</si>
  <si>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</si>
  <si>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</si>
  <si>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</si>
  <si>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</si>
  <si>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</si>
  <si>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</si>
  <si>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</si>
  <si>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</si>
  <si>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</si>
  <si>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</si>
  <si>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</si>
  <si>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</si>
  <si>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</si>
  <si>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</si>
  <si>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</si>
  <si>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</si>
  <si>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</si>
  <si>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</si>
  <si>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</si>
  <si>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</si>
  <si>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</si>
  <si>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</si>
  <si>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</si>
  <si>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</si>
  <si>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</si>
  <si>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</si>
  <si>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</si>
  <si>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</si>
  <si>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</si>
  <si>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</si>
  <si>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</si>
  <si>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</si>
  <si>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</si>
  <si>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</si>
  <si>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</si>
  <si>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</si>
  <si>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</si>
  <si>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</si>
  <si>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</si>
  <si>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</si>
  <si>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</si>
  <si>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</si>
  <si>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</si>
  <si>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</si>
  <si>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</si>
  <si>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</si>
  <si>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</si>
  <si>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</si>
  <si>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</si>
  <si>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</si>
  <si>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</si>
  <si>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</si>
  <si>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</si>
  <si>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</si>
  <si>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</si>
  <si>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</si>
  <si>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</si>
  <si>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</si>
  <si>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</si>
  <si>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</si>
  <si>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</si>
  <si>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</si>
  <si>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</si>
  <si>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</si>
  <si>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</si>
  <si>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</si>
  <si>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</si>
  <si>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</si>
  <si>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</si>
  <si>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</si>
  <si>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</si>
  <si>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</si>
  <si>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</si>
  <si>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</si>
  <si>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</si>
  <si>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</si>
  <si>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</si>
  <si>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</si>
  <si>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</si>
  <si>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</si>
  <si>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</si>
  <si>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</si>
  <si>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</si>
  <si>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</si>
  <si>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</si>
  <si>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</si>
  <si>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</si>
  <si>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</si>
  <si>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</si>
  <si>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</si>
  <si>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</si>
  <si>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</si>
  <si>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</si>
  <si>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</si>
  <si>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</si>
  <si>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</si>
  <si>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</si>
  <si>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</si>
  <si>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</si>
  <si>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</si>
  <si>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</si>
  <si>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</si>
  <si>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</si>
  <si>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</si>
  <si>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</si>
  <si>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</si>
  <si>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</si>
  <si>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</si>
  <si>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</si>
  <si>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</si>
  <si>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</si>
  <si>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</si>
  <si>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</si>
  <si>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</si>
  <si>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</si>
  <si>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</si>
  <si>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</si>
  <si>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</si>
  <si>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</si>
  <si>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</si>
  <si>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</si>
  <si>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</si>
  <si>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</si>
  <si>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</si>
  <si>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</si>
  <si>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</si>
  <si>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</si>
  <si>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</si>
  <si>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</si>
  <si>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</si>
  <si>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</si>
  <si>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</si>
  <si>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</si>
  <si>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</si>
  <si>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</si>
  <si>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</si>
  <si>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</si>
  <si>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</si>
  <si>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</si>
  <si>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</si>
  <si>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</si>
  <si>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</si>
  <si>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</si>
  <si>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</si>
  <si>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</si>
  <si>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</si>
  <si>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</si>
  <si>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</si>
  <si>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</si>
  <si>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</si>
  <si>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</si>
  <si>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</si>
  <si>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</si>
  <si>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</si>
  <si>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</si>
  <si>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</si>
  <si>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</si>
  <si>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</si>
  <si>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</si>
  <si>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</si>
  <si>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</si>
  <si>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</si>
  <si>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</si>
  <si>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</si>
  <si>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</si>
  <si>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</si>
  <si>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</si>
  <si>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</si>
  <si>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</si>
  <si>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</si>
  <si>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</si>
  <si>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</si>
  <si>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</si>
  <si>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</si>
  <si>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</si>
  <si>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</si>
  <si>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</si>
  <si>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</si>
  <si>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</si>
  <si>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</si>
  <si>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</si>
  <si>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</si>
  <si>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</si>
  <si>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</si>
  <si>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</si>
  <si>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</si>
  <si>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</si>
  <si>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</si>
  <si>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</si>
  <si>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</si>
  <si>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</si>
  <si>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</si>
  <si>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</si>
  <si>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</si>
  <si>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</si>
  <si>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</si>
  <si>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</si>
  <si>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</si>
  <si>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</si>
  <si>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</si>
  <si>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</si>
  <si>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</si>
  <si>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</si>
  <si>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</si>
  <si>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</si>
  <si>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</si>
  <si>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</si>
  <si>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</si>
  <si>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</si>
  <si>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</si>
  <si>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</si>
  <si>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</si>
  <si>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</si>
  <si>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</si>
  <si>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</si>
  <si>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</si>
  <si>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</si>
  <si>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</si>
  <si>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</si>
  <si>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</si>
  <si>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</si>
  <si>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</si>
  <si>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</si>
  <si>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</si>
  <si>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</si>
  <si>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</si>
  <si>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</si>
  <si>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</si>
  <si>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</si>
  <si>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</si>
  <si>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</si>
  <si>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</si>
  <si>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</si>
  <si>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</si>
  <si>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</si>
  <si>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</si>
  <si>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</si>
  <si>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</si>
  <si>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</si>
  <si>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</si>
  <si>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</si>
  <si>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</si>
  <si>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</si>
  <si>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</si>
  <si>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</si>
  <si>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</si>
  <si>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</si>
  <si>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</si>
  <si>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</si>
  <si>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</si>
  <si>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</si>
  <si>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</si>
  <si>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</si>
  <si>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</si>
  <si>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</si>
  <si>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</si>
  <si>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</si>
  <si>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</si>
  <si>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</si>
  <si>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</si>
  <si>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</si>
  <si>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</si>
  <si>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</si>
  <si>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</si>
  <si>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</si>
  <si>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</si>
  <si>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</si>
  <si>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</si>
  <si>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</si>
  <si>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</si>
  <si>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</si>
  <si>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</si>
  <si>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</si>
  <si>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</si>
  <si>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</si>
  <si>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</si>
  <si>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</si>
  <si>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</si>
  <si>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</si>
  <si>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</si>
  <si>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</si>
  <si>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</si>
  <si>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</si>
  <si>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</si>
  <si>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</si>
  <si>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</si>
  <si>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</si>
  <si>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</si>
  <si>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</si>
  <si>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</si>
  <si>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</si>
  <si>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</si>
  <si>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</si>
  <si>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</si>
  <si>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</si>
  <si>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</si>
  <si>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</si>
  <si>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</si>
  <si>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</si>
  <si>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</si>
  <si>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</si>
  <si>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</si>
  <si>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</si>
  <si>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</si>
  <si>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</si>
  <si>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</si>
  <si>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</si>
  <si>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</si>
  <si>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</si>
  <si>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</si>
  <si>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</si>
  <si>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</si>
  <si>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</si>
  <si>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</si>
  <si>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</si>
  <si>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</si>
  <si>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</si>
  <si>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</si>
  <si>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</si>
  <si>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</si>
  <si>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</si>
  <si>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</si>
  <si>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</si>
  <si>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</si>
  <si>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</si>
  <si>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</si>
  <si>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</si>
  <si>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</si>
  <si>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</si>
  <si>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</si>
  <si>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</si>
  <si>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</si>
  <si>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</si>
  <si>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</si>
  <si>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</si>
  <si>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</si>
  <si>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</si>
  <si>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</si>
  <si>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</si>
  <si>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</si>
  <si>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</si>
  <si>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</si>
  <si>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</si>
  <si>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</si>
  <si>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</si>
  <si>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</si>
  <si>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</si>
  <si>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</si>
  <si>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</si>
  <si>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</si>
  <si>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</si>
  <si>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</si>
  <si>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</si>
  <si>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</si>
  <si>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</si>
  <si>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</si>
  <si>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</si>
  <si>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</si>
  <si>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</si>
  <si>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</si>
  <si>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</si>
  <si>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</si>
  <si>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</si>
  <si>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</si>
  <si>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</si>
  <si>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</si>
  <si>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</si>
  <si>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</si>
  <si>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</si>
  <si>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</si>
  <si>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</si>
  <si>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</si>
  <si>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</si>
  <si>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</si>
  <si>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</si>
  <si>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</si>
  <si>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</si>
  <si>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</si>
  <si>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</si>
  <si>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</si>
  <si>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</si>
  <si>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</si>
  <si>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</si>
  <si>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</si>
  <si>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</si>
  <si>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</si>
  <si>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</si>
  <si>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</si>
  <si>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</si>
  <si>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</si>
  <si>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</si>
  <si>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</si>
  <si>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</si>
  <si>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</si>
  <si>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</si>
  <si>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</si>
  <si>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</si>
  <si>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</si>
  <si>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</si>
  <si>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</si>
  <si>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</si>
  <si>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</si>
  <si>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</si>
  <si>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</si>
  <si>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</si>
  <si>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</si>
  <si>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</si>
  <si>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</si>
  <si>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</si>
  <si>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</si>
  <si>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</si>
  <si>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</si>
  <si>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</si>
  <si>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</si>
  <si>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</si>
  <si>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</si>
  <si>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</si>
  <si>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</si>
  <si>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</si>
  <si>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</si>
  <si>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</si>
  <si>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</si>
  <si>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</si>
  <si>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</si>
  <si>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</si>
  <si>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</si>
  <si>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</si>
  <si>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</si>
  <si>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</si>
  <si>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</si>
  <si>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</si>
  <si>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</si>
  <si>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</si>
  <si>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</si>
  <si>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</si>
  <si>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</si>
  <si>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</si>
  <si>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</si>
  <si>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</si>
  <si>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</si>
  <si>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</si>
  <si>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</si>
  <si>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</si>
  <si>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</si>
  <si>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</si>
  <si>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</si>
  <si>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</si>
  <si>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</si>
  <si>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</si>
  <si>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</si>
  <si>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</si>
  <si>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</si>
  <si>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</si>
  <si>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</si>
  <si>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</si>
  <si>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</si>
  <si>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</si>
  <si>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</si>
  <si>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</si>
  <si>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</si>
  <si>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</si>
  <si>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</si>
  <si>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</si>
  <si>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</si>
  <si>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</si>
  <si>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</si>
  <si>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</si>
  <si>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</si>
  <si>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</si>
  <si>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</si>
  <si>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</si>
  <si>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</si>
  <si>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</si>
  <si>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</si>
  <si>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</si>
  <si>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</si>
  <si>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</si>
  <si>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</si>
  <si>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</si>
  <si>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</si>
  <si>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</si>
  <si>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</si>
  <si>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</si>
  <si>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</si>
  <si>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</si>
  <si>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</si>
  <si>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</si>
  <si>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</si>
  <si>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</si>
  <si>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</si>
  <si>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</si>
  <si>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</si>
  <si>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</si>
  <si>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</si>
  <si>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</si>
  <si>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</si>
  <si>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</si>
  <si>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</si>
  <si>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</si>
  <si>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</si>
  <si>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</si>
  <si>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</si>
  <si>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</si>
  <si>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</si>
  <si>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</si>
  <si>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</si>
  <si>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</si>
  <si>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</si>
  <si>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</si>
  <si>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</si>
  <si>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</si>
  <si>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</si>
  <si>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</si>
  <si>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</si>
  <si>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</si>
  <si>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</si>
  <si>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</si>
  <si>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</si>
  <si>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</si>
  <si>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</si>
  <si>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</si>
  <si>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</si>
  <si>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</si>
  <si>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</si>
  <si>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</si>
  <si>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</si>
  <si>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</si>
  <si>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</si>
  <si>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</si>
  <si>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</si>
  <si>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</si>
  <si>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</si>
  <si>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</si>
  <si>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</si>
  <si>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</si>
  <si>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</si>
  <si>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</si>
  <si>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</si>
  <si>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</si>
  <si>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</si>
  <si>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</si>
  <si>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</si>
  <si>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</si>
  <si>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</si>
  <si>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</si>
  <si>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</si>
  <si>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</si>
  <si>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</si>
  <si>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</si>
  <si>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</si>
  <si>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</si>
  <si>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</si>
  <si>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</si>
  <si>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</si>
  <si>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</si>
  <si>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</si>
  <si>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</si>
  <si>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</si>
  <si>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</si>
  <si>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</si>
  <si>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</si>
  <si>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</si>
  <si>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</si>
  <si>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</si>
  <si>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</si>
  <si>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</si>
  <si>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</si>
  <si>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</si>
  <si>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</si>
  <si>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</si>
  <si>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</si>
  <si>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</si>
  <si>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</si>
  <si>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</si>
  <si>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</si>
  <si>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</si>
  <si>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</si>
  <si>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</si>
  <si>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</si>
  <si>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</si>
  <si>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</si>
  <si>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</si>
  <si>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</si>
  <si>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</si>
  <si>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</si>
  <si>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</si>
  <si>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</si>
  <si>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</si>
  <si>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</si>
  <si>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</si>
  <si>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</si>
  <si>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</si>
  <si>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</si>
  <si>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</si>
  <si>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</si>
  <si>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</si>
  <si>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</si>
  <si>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</si>
  <si>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</si>
  <si>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</si>
  <si>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</si>
  <si>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</si>
  <si>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</si>
  <si>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</si>
  <si>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</si>
  <si>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</si>
  <si>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</si>
  <si>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</si>
  <si>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</si>
  <si>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</si>
  <si>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</si>
  <si>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</si>
  <si>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</si>
  <si>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</si>
  <si>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</si>
  <si>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</si>
  <si>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</si>
  <si>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</si>
  <si>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</si>
  <si>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</si>
  <si>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</si>
  <si>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</si>
  <si>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</si>
  <si>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</si>
  <si>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</si>
  <si>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</si>
  <si>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</si>
  <si>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</si>
  <si>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</si>
  <si>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</si>
  <si>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</si>
  <si>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</si>
  <si>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</si>
  <si>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</si>
  <si>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</si>
  <si>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</si>
  <si>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</si>
  <si>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</si>
  <si>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</si>
  <si>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</si>
  <si>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</si>
  <si>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</si>
  <si>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</si>
  <si>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</si>
  <si>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</si>
  <si>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</si>
  <si>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</si>
  <si>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</si>
  <si>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</si>
  <si>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</si>
  <si>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</si>
  <si>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</si>
  <si>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</si>
  <si>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</si>
  <si>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</si>
  <si>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</si>
  <si>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</si>
  <si>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</si>
  <si>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</si>
  <si>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</si>
  <si>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</si>
  <si>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</si>
  <si>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</si>
  <si>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</si>
  <si>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</si>
  <si>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</si>
  <si>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</si>
  <si>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</si>
  <si>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</si>
  <si>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</si>
  <si>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</si>
  <si>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</si>
  <si>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</si>
  <si>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</si>
  <si>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</si>
  <si>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</si>
  <si>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</si>
  <si>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</si>
  <si>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</si>
  <si>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</si>
  <si>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</si>
  <si>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</si>
  <si>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</si>
  <si>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</si>
  <si>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</si>
  <si>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</si>
  <si>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</si>
  <si>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</si>
  <si>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</si>
  <si>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</si>
  <si>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</si>
  <si>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</si>
  <si>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</si>
  <si>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</si>
  <si>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</si>
  <si>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</si>
  <si>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</si>
  <si>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</si>
  <si>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</si>
  <si>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</si>
  <si>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</si>
  <si>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</si>
  <si>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</si>
  <si>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</si>
  <si>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</si>
  <si>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</si>
  <si>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</si>
  <si>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</si>
  <si>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</si>
  <si>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</si>
  <si>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</si>
  <si>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</si>
  <si>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</si>
  <si>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</si>
  <si>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</si>
  <si>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</si>
  <si>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</si>
  <si>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</si>
  <si>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</si>
  <si>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</si>
  <si>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</si>
  <si>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</si>
  <si>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</si>
  <si>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</si>
  <si>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</si>
  <si>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</si>
  <si>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</si>
  <si>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</si>
  <si>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</si>
  <si>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</si>
  <si>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</si>
  <si>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</si>
  <si>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</si>
  <si>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</si>
  <si>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</si>
  <si>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</si>
  <si>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</si>
  <si>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</si>
  <si>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</si>
  <si>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</si>
  <si>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</si>
  <si>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</si>
  <si>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</si>
  <si>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</si>
  <si>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</si>
  <si>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</si>
  <si>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</si>
  <si>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</si>
  <si>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</si>
  <si>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</si>
  <si>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</si>
  <si>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</si>
  <si>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</si>
  <si>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</si>
  <si>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</si>
  <si>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</si>
  <si>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</si>
  <si>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</si>
  <si>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</si>
  <si>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</si>
  <si>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</si>
  <si>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</si>
  <si>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</si>
  <si>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</si>
  <si>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</si>
  <si>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</si>
  <si>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</si>
  <si>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</si>
  <si>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</si>
  <si>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</si>
  <si>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</si>
  <si>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</si>
  <si>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</si>
  <si>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</si>
  <si>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</si>
  <si>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</si>
  <si>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</si>
  <si>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</si>
  <si>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</si>
  <si>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</si>
  <si>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</si>
  <si>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</si>
  <si>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</si>
  <si>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</si>
  <si>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</si>
  <si>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</si>
  <si>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</si>
  <si>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</si>
  <si>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</si>
  <si>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</si>
  <si>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</si>
  <si>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</si>
  <si>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</si>
  <si>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</si>
  <si>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</si>
  <si>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</si>
  <si>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</si>
  <si>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</si>
  <si>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</si>
  <si>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</si>
  <si>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</si>
  <si>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</si>
  <si>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</si>
  <si>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</si>
  <si>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</si>
  <si>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</si>
  <si>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</si>
  <si>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</si>
  <si>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</si>
  <si>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</si>
  <si>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</si>
  <si>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</si>
  <si>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</si>
  <si>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</si>
  <si>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</si>
  <si>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</si>
  <si>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</si>
  <si>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</si>
  <si>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</si>
  <si>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</si>
  <si>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</si>
  <si>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</si>
  <si>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</si>
  <si>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</si>
  <si>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</si>
  <si>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</si>
  <si>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</si>
  <si>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</si>
  <si>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</si>
  <si>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</si>
  <si>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</si>
  <si>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</si>
  <si>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</si>
  <si>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</si>
  <si>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</si>
  <si>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</si>
  <si>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</si>
  <si>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</si>
  <si>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</si>
  <si>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</si>
  <si>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</si>
  <si>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</si>
  <si>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</si>
  <si>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</si>
  <si>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</si>
  <si>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</si>
  <si>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</si>
  <si>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</si>
  <si>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</si>
  <si>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</si>
  <si>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</si>
  <si>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</si>
  <si>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</si>
  <si>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</si>
  <si>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</si>
  <si>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</si>
  <si>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</si>
  <si>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</si>
  <si>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</si>
  <si>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</si>
  <si>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</si>
  <si>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</si>
  <si>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</si>
  <si>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</si>
  <si>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</si>
  <si>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</si>
  <si>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</si>
  <si>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</si>
  <si>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</si>
  <si>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</si>
  <si>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</si>
  <si>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</si>
  <si>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</si>
  <si>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</si>
  <si>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</si>
  <si>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</si>
  <si>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</si>
  <si>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</si>
  <si>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</si>
  <si>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</si>
  <si>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</si>
  <si>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</si>
  <si>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</si>
  <si>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</si>
  <si>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</si>
  <si>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</si>
  <si>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</si>
  <si>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</si>
  <si>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</si>
  <si>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</si>
  <si>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</si>
  <si>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</si>
  <si>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</si>
  <si>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</si>
  <si>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</si>
  <si>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</si>
  <si>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</si>
  <si>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</si>
  <si>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</si>
  <si>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</si>
  <si>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</si>
  <si>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</si>
  <si>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</si>
  <si>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</si>
  <si>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</si>
  <si>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</si>
  <si>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</si>
  <si>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</si>
  <si>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</si>
  <si>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</si>
  <si>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</si>
  <si>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</si>
  <si>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</si>
  <si>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</si>
  <si>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</si>
  <si>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</si>
  <si>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</si>
  <si>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</si>
  <si>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</si>
  <si>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</si>
  <si>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</si>
  <si>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</si>
  <si>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</si>
  <si>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</si>
  <si>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</si>
  <si>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</si>
  <si>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</si>
  <si>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</si>
  <si>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</si>
  <si>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</si>
  <si>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</si>
  <si>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</si>
  <si>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</si>
  <si>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</si>
  <si>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</si>
  <si>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</si>
  <si>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</si>
  <si>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</si>
  <si>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</si>
  <si>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</si>
  <si>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</si>
  <si>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</si>
  <si>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</si>
  <si>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</si>
  <si>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</si>
  <si>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</si>
  <si>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</si>
  <si>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</si>
  <si>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</si>
  <si>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</si>
  <si>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</si>
  <si>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</si>
  <si>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</si>
  <si>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</si>
  <si>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</si>
  <si>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</si>
  <si>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</si>
  <si>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</si>
  <si>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</si>
  <si>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</si>
  <si>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</si>
  <si>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</si>
  <si>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</si>
  <si>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</si>
  <si>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</si>
  <si>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</si>
  <si>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</si>
  <si>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</si>
  <si>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</si>
  <si>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</si>
  <si>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</si>
  <si>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</si>
  <si>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</si>
  <si>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</si>
  <si>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</si>
  <si>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</si>
  <si>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</si>
  <si>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</si>
  <si>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</si>
  <si>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</si>
  <si>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</si>
  <si>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</si>
  <si>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</si>
  <si>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</si>
  <si>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</si>
  <si>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</si>
  <si>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</si>
  <si>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</si>
  <si>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</si>
  <si>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</si>
  <si>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</si>
  <si>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</si>
  <si>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</si>
  <si>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</si>
  <si>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</si>
  <si>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</si>
  <si>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</si>
  <si>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</si>
  <si>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</si>
  <si>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</si>
  <si>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</si>
  <si>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</si>
  <si>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</si>
  <si>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</si>
  <si>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</si>
  <si>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</si>
  <si>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</si>
  <si>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</si>
  <si>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</si>
  <si>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</si>
  <si>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</si>
  <si>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</si>
  <si>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</si>
  <si>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</si>
  <si>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</si>
  <si>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</si>
  <si>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</si>
  <si>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</si>
  <si>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</si>
  <si>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</si>
  <si>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</si>
  <si>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</si>
  <si>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</si>
  <si>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</si>
  <si>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</si>
  <si>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</si>
  <si>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</si>
  <si>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</si>
  <si>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</si>
  <si>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</si>
  <si>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</si>
  <si>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</si>
  <si>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</si>
  <si>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</si>
  <si>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</si>
  <si>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</si>
  <si>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</si>
  <si>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</si>
  <si>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</si>
  <si>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</si>
  <si>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</si>
  <si>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</si>
  <si>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</si>
  <si>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</si>
  <si>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</si>
  <si>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</si>
  <si>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</si>
  <si>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</si>
  <si>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</si>
  <si>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</si>
  <si>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</si>
  <si>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</si>
  <si>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</si>
  <si>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</si>
  <si>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</si>
  <si>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</si>
  <si>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</si>
  <si>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</si>
  <si>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</si>
  <si>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</si>
  <si>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</si>
  <si>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</si>
  <si>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</si>
  <si>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</si>
  <si>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</si>
  <si>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</si>
  <si>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</si>
  <si>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</si>
  <si>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</si>
  <si>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</si>
  <si>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</si>
  <si>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</si>
  <si>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</si>
  <si>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</si>
  <si>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</si>
  <si>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</si>
  <si>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</si>
  <si>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</si>
  <si>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</si>
  <si>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</si>
  <si>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</si>
  <si>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</si>
  <si>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</si>
  <si>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</si>
  <si>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</si>
  <si>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</si>
  <si>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</si>
  <si>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</si>
  <si>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</si>
  <si>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</si>
  <si>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</si>
  <si>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</si>
  <si>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</si>
  <si>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</si>
  <si>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</si>
  <si>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</si>
  <si>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</si>
  <si>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</si>
  <si>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</si>
  <si>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</si>
  <si>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</si>
  <si>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</si>
  <si>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</si>
  <si>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</si>
  <si>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</si>
  <si>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</si>
  <si>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</si>
  <si>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</si>
  <si>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</si>
  <si>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</si>
  <si>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</si>
  <si>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</si>
  <si>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</si>
  <si>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</si>
  <si>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</si>
  <si>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</si>
  <si>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</si>
  <si>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</si>
  <si>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</si>
  <si>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</si>
  <si>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</si>
  <si>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</si>
  <si>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</si>
  <si>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</si>
  <si>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</si>
  <si>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</si>
  <si>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</si>
  <si>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</si>
  <si>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</si>
  <si>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</si>
  <si>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</si>
  <si>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</si>
  <si>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</si>
  <si>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</si>
  <si>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</si>
  <si>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</si>
  <si>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</si>
  <si>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</si>
  <si>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</si>
  <si>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</si>
  <si>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</si>
  <si>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</si>
  <si>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</si>
  <si>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</si>
  <si>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</si>
  <si>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</si>
  <si>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</si>
  <si>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</si>
  <si>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</si>
  <si>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</si>
  <si>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</si>
  <si>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</si>
  <si>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</si>
  <si>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</si>
  <si>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</si>
  <si>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</si>
  <si>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</si>
  <si>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</si>
  <si>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</si>
  <si>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</si>
  <si>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</si>
  <si>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</si>
  <si>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</si>
  <si>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</si>
  <si>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</si>
  <si>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</si>
  <si>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</si>
  <si>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</si>
  <si>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</si>
  <si>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</si>
  <si>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</si>
  <si>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</si>
  <si>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</si>
  <si>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</si>
  <si>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</si>
  <si>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</si>
  <si>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</si>
  <si>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</si>
  <si>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</si>
  <si>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</si>
  <si>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</si>
  <si>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</si>
  <si>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</si>
  <si>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</si>
  <si>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</si>
  <si>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</si>
  <si>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</si>
  <si>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</si>
  <si>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</si>
  <si>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</si>
  <si>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</si>
  <si>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</si>
  <si>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</si>
  <si>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</si>
  <si>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</si>
  <si>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</si>
  <si>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</si>
  <si>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</si>
  <si>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</si>
  <si>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</si>
  <si>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</si>
  <si>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</si>
  <si>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</si>
  <si>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</si>
  <si>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</si>
  <si>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</si>
  <si>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</si>
  <si>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</si>
  <si>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</si>
  <si>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</si>
  <si>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</si>
  <si>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</si>
  <si>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</si>
  <si>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</si>
  <si>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</si>
  <si>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</si>
  <si>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</si>
  <si>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</si>
  <si>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</si>
  <si>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</si>
  <si>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</si>
  <si>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</si>
  <si>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</si>
  <si>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</si>
  <si>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</si>
  <si>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</si>
  <si>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</si>
  <si>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</si>
  <si>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</si>
  <si>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</si>
  <si>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</si>
  <si>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</si>
  <si>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</si>
  <si>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</si>
  <si>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</si>
  <si>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</si>
  <si>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</si>
  <si>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</si>
  <si>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</si>
  <si>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</si>
  <si>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</si>
  <si>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</si>
  <si>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</si>
  <si>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</si>
  <si>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</si>
  <si>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</si>
  <si>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</si>
  <si>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</si>
  <si>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</si>
  <si>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</si>
  <si>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</si>
  <si>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</si>
  <si>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</si>
  <si>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</si>
  <si>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</si>
  <si>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</si>
  <si>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</si>
  <si>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</si>
  <si>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</si>
  <si>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</si>
  <si>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</si>
  <si>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</si>
  <si>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</si>
  <si>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</si>
  <si>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</si>
  <si>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</si>
  <si>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</si>
  <si>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</si>
  <si>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</si>
  <si>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</si>
  <si>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</si>
  <si>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</si>
  <si>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</si>
  <si>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</si>
  <si>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</si>
  <si>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</si>
  <si>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</si>
  <si>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</si>
  <si>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</si>
  <si>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</si>
  <si>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</si>
  <si>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</si>
  <si>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</si>
  <si>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</si>
  <si>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</si>
  <si>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</si>
  <si>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</si>
  <si>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</si>
  <si>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</si>
  <si>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</si>
  <si>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</si>
  <si>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</si>
  <si>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</si>
  <si>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</si>
  <si>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</si>
  <si>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</si>
  <si>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</si>
  <si>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</si>
  <si>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</si>
  <si>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</si>
  <si>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</si>
  <si>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</si>
  <si>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</si>
  <si>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</si>
  <si>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</si>
  <si>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</si>
  <si>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</si>
  <si>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</si>
  <si>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</si>
  <si>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</si>
  <si>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</si>
  <si>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</si>
  <si>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</si>
  <si>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</si>
  <si>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</si>
  <si>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</si>
  <si>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</si>
  <si>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</si>
  <si>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</si>
  <si>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</si>
  <si>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</si>
  <si>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</si>
  <si>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</si>
  <si>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</si>
  <si>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</si>
  <si>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</si>
  <si>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</si>
  <si>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</si>
  <si>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</si>
  <si>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</si>
  <si>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</si>
  <si>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</si>
  <si>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</si>
  <si>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</si>
  <si>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</si>
  <si>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</si>
  <si>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</si>
  <si>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</si>
  <si>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</si>
  <si>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</si>
  <si>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</si>
  <si>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</si>
  <si>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</si>
  <si>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</si>
  <si>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</si>
  <si>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</si>
  <si>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</si>
  <si>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</si>
  <si>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</si>
  <si>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</si>
  <si>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</si>
  <si>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</si>
  <si>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</si>
  <si>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</si>
  <si>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</si>
  <si>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</si>
  <si>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</si>
  <si>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</si>
  <si>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</si>
  <si>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</si>
  <si>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</si>
  <si>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</si>
  <si>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</si>
  <si>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</si>
  <si>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</si>
  <si>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</si>
  <si>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</si>
  <si>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</si>
  <si>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</si>
  <si>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</si>
  <si>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</si>
  <si>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</si>
  <si>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</si>
  <si>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</si>
  <si>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</si>
  <si>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</si>
  <si>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</si>
  <si>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</si>
  <si>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</si>
  <si>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</si>
  <si>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</si>
  <si>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</si>
  <si>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</si>
  <si>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</si>
  <si>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</si>
  <si>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</si>
  <si>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</si>
  <si>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</si>
  <si>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</si>
  <si>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</si>
  <si>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</si>
  <si>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</si>
  <si>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</si>
  <si>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</si>
  <si>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</si>
  <si>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</si>
  <si>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</si>
  <si>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</si>
  <si>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</si>
  <si>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</si>
  <si>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</si>
  <si>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</si>
  <si>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</si>
  <si>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</si>
  <si>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</si>
  <si>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</si>
  <si>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</si>
  <si>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</si>
  <si>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</si>
  <si>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</si>
  <si>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</si>
  <si>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</si>
  <si>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</si>
  <si>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</si>
  <si>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</si>
  <si>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</si>
  <si>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</si>
  <si>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</si>
  <si>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</si>
  <si>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</si>
  <si>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</si>
  <si>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</si>
  <si>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</si>
  <si>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</si>
  <si>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</si>
  <si>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</si>
  <si>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</si>
  <si>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</si>
  <si>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</si>
  <si>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</si>
  <si>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</si>
  <si>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</si>
  <si>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</si>
  <si>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</si>
  <si>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</si>
  <si>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</si>
  <si>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</si>
  <si>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</si>
  <si>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</si>
  <si>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</si>
  <si>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</si>
  <si>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</si>
  <si>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</si>
  <si>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</si>
  <si>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</si>
  <si>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</si>
  <si>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</si>
  <si>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</si>
  <si>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</si>
  <si>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</si>
  <si>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</si>
  <si>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</si>
  <si>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</si>
  <si>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</si>
  <si>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</si>
  <si>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</si>
  <si>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</si>
  <si>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</si>
  <si>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</si>
  <si>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</si>
  <si>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</si>
  <si>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</si>
  <si>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</si>
  <si>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</si>
  <si>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</si>
  <si>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</si>
  <si>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</si>
  <si>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</si>
  <si>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</si>
  <si>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</si>
  <si>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</si>
  <si>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</si>
  <si>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</si>
  <si>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</si>
  <si>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</si>
  <si>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</si>
  <si>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</si>
  <si>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</si>
  <si>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</si>
  <si>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</si>
  <si>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</si>
  <si>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</si>
  <si>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</si>
  <si>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</si>
  <si>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</si>
  <si>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</si>
  <si>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</si>
  <si>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</si>
  <si>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</si>
  <si>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</si>
  <si>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</si>
  <si>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</si>
  <si>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</si>
  <si>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</si>
  <si>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</si>
  <si>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</si>
  <si>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</si>
  <si>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</si>
  <si>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</si>
  <si>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</si>
  <si>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</si>
  <si>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</si>
  <si>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</si>
  <si>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</si>
  <si>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</si>
  <si>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</si>
  <si>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</si>
  <si>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</si>
  <si>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</si>
  <si>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</si>
  <si>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</si>
  <si>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</si>
  <si>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</si>
  <si>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</si>
  <si>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</si>
  <si>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</si>
  <si>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</si>
  <si>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</si>
  <si>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</si>
  <si>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</si>
  <si>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</si>
  <si>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</si>
  <si>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</si>
  <si>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</si>
  <si>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</si>
  <si>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</si>
  <si>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</si>
  <si>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</si>
  <si>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</si>
  <si>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</si>
  <si>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</si>
  <si>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</si>
  <si>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</si>
  <si>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</si>
  <si>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</si>
  <si>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</si>
  <si>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</si>
  <si>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</si>
  <si>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</si>
  <si>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</si>
  <si>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</si>
  <si>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</si>
  <si>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</si>
  <si>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</si>
  <si>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</si>
  <si>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</si>
  <si>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</si>
  <si>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</si>
  <si>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</si>
  <si>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</si>
  <si>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</si>
  <si>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</si>
  <si>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</si>
  <si>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</si>
  <si>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</si>
  <si>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</si>
  <si>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</si>
  <si>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</si>
  <si>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</si>
  <si>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</si>
  <si>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</si>
  <si>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</si>
  <si>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</si>
  <si>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</si>
  <si>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</si>
  <si>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</si>
  <si>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</si>
  <si>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</si>
  <si>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</si>
  <si>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</si>
  <si>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</si>
  <si>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</si>
  <si>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</si>
  <si>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</si>
  <si>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</si>
  <si>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</si>
  <si>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</si>
  <si>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</si>
  <si>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</si>
  <si>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</si>
  <si>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</si>
  <si>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</si>
  <si>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</si>
  <si>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</si>
  <si>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</si>
  <si>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</si>
  <si>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</si>
  <si>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</si>
  <si>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</si>
  <si>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</si>
  <si>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</si>
  <si>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</si>
  <si>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</si>
  <si>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</si>
  <si>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</si>
  <si>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</si>
  <si>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</si>
  <si>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</si>
  <si>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</si>
  <si>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</si>
  <si>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</si>
  <si>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</si>
  <si>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</si>
  <si>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</si>
  <si>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</si>
  <si>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</si>
  <si>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</si>
  <si>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</si>
  <si>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</si>
  <si>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</si>
  <si>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</si>
  <si>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</si>
  <si>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</si>
  <si>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</si>
  <si>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</si>
  <si>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</si>
  <si>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</si>
  <si>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</si>
  <si>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</si>
  <si>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</si>
  <si>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</si>
  <si>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</si>
  <si>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</si>
  <si>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</si>
  <si>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</si>
  <si>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</si>
  <si>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</si>
  <si>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</si>
  <si>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</si>
  <si>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</si>
  <si>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</si>
  <si>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</si>
  <si>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</si>
  <si>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</si>
  <si>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</si>
  <si>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</si>
  <si>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</si>
  <si>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</si>
  <si>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</si>
  <si>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</si>
  <si>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</si>
  <si>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</si>
  <si>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</si>
  <si>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</si>
  <si>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</si>
  <si>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</si>
  <si>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</si>
  <si>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</si>
  <si>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</si>
  <si>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</si>
  <si>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</si>
  <si>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</si>
  <si>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</si>
  <si>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</si>
  <si>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</si>
  <si>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</si>
  <si>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</si>
  <si>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</si>
  <si>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</si>
  <si>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</si>
  <si>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</si>
  <si>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</si>
  <si>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</si>
  <si>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</si>
  <si>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</si>
  <si>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</si>
  <si>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</si>
  <si>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</si>
  <si>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</si>
  <si>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</si>
  <si>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</si>
  <si>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</si>
  <si>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</si>
  <si>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</si>
  <si>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</si>
  <si>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</si>
  <si>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</si>
  <si>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</si>
  <si>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</si>
  <si>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</si>
  <si>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</si>
  <si>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</si>
  <si>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</si>
  <si>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</si>
  <si>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</si>
  <si>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</si>
  <si>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</si>
  <si>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</si>
  <si>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</si>
  <si>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</si>
  <si>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</si>
  <si>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</si>
  <si>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</si>
  <si>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</si>
  <si>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</si>
  <si>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</si>
  <si>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</si>
  <si>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</si>
  <si>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</si>
  <si>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</si>
  <si>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</si>
  <si>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</si>
  <si>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</si>
  <si>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</si>
  <si>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</si>
  <si>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</si>
  <si>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</si>
  <si>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</si>
  <si>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</si>
  <si>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</si>
  <si>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</si>
  <si>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</si>
  <si>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</si>
  <si>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</si>
  <si>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</si>
  <si>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</si>
  <si>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</si>
  <si>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</si>
  <si>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</si>
  <si>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</si>
  <si>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</si>
  <si>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</si>
  <si>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</si>
  <si>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</si>
  <si>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</si>
  <si>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</si>
  <si>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</si>
  <si>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</si>
  <si>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</si>
  <si>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</si>
  <si>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</si>
  <si>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</si>
  <si>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</si>
  <si>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</si>
  <si>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</si>
  <si>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</si>
  <si>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</si>
  <si>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</si>
  <si>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</si>
  <si>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</si>
  <si>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</si>
  <si>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</si>
  <si>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</si>
  <si>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</si>
  <si>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</si>
  <si>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</si>
  <si>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</si>
  <si>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</si>
  <si>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</si>
  <si>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</si>
  <si>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</si>
  <si>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</si>
  <si>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</si>
  <si>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</si>
  <si>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</si>
  <si>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</si>
  <si>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</si>
  <si>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</si>
  <si>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</si>
  <si>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</si>
  <si>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</si>
  <si>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</si>
  <si>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</si>
  <si>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</si>
  <si>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</si>
  <si>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</si>
  <si>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</si>
  <si>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</si>
  <si>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</si>
  <si>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</si>
  <si>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</si>
  <si>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</si>
  <si>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</si>
  <si>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</si>
  <si>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</si>
  <si>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</si>
  <si>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</si>
  <si>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</si>
  <si>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</si>
  <si>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</si>
  <si>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</si>
  <si>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</si>
  <si>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</si>
  <si>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</si>
  <si>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</si>
  <si>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</si>
  <si>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</si>
  <si>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</si>
  <si>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</si>
  <si>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</si>
  <si>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</si>
  <si>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</si>
  <si>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</si>
  <si>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</si>
  <si>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</si>
  <si>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</si>
  <si>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</si>
  <si>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</si>
  <si>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</si>
  <si>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</si>
  <si>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</si>
  <si>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</si>
  <si>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</si>
  <si>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</si>
  <si>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</si>
  <si>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</si>
  <si>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</si>
  <si>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</si>
  <si>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</si>
  <si>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</si>
  <si>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</si>
  <si>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</si>
  <si>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</si>
  <si>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</si>
  <si>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</si>
  <si>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</si>
  <si>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</si>
  <si>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</si>
  <si>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</si>
  <si>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</si>
  <si>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</si>
  <si>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</si>
  <si>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</si>
  <si>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</si>
  <si>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</si>
  <si>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</si>
  <si>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</si>
  <si>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</si>
  <si>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</si>
  <si>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</si>
  <si>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</si>
  <si>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</si>
  <si>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</si>
  <si>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</si>
  <si>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</si>
  <si>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</si>
  <si>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</si>
  <si>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</si>
  <si>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</si>
  <si>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</si>
  <si>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</si>
  <si>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</si>
  <si>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</si>
  <si>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</si>
  <si>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</si>
  <si>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</si>
  <si>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</si>
  <si>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</si>
  <si>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</si>
  <si>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</si>
  <si>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</si>
  <si>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</si>
  <si>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</si>
  <si>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</si>
  <si>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</si>
  <si>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</si>
  <si>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</si>
  <si>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</si>
  <si>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</si>
  <si>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</si>
  <si>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</si>
  <si>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</si>
  <si>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</si>
  <si>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</si>
  <si>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</si>
  <si>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</si>
  <si>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</si>
  <si>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</si>
  <si>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</si>
  <si>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</si>
  <si>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</si>
  <si>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</si>
  <si>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</si>
  <si>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</si>
  <si>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</si>
  <si>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</si>
  <si>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</si>
  <si>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</si>
  <si>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</si>
  <si>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</si>
  <si>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</si>
  <si>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</si>
  <si>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</si>
  <si>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</si>
  <si>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</si>
  <si>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</si>
  <si>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</si>
  <si>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</si>
  <si>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</si>
  <si>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</si>
  <si>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</si>
  <si>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</si>
  <si>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</si>
  <si>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</si>
  <si>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</si>
  <si>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</si>
  <si>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</si>
  <si>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</si>
  <si>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</si>
  <si>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</si>
  <si>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</si>
  <si>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</si>
  <si>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</si>
  <si>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</si>
  <si>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</si>
  <si>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</si>
  <si>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</si>
  <si>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</si>
  <si>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</si>
  <si>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</si>
  <si>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</si>
  <si>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</si>
  <si>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</si>
  <si>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</si>
  <si>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</si>
  <si>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</si>
  <si>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</si>
  <si>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</si>
  <si>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</si>
  <si>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</si>
  <si>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</si>
  <si>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</si>
  <si>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</si>
  <si>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</si>
  <si>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</si>
  <si>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</si>
  <si>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</si>
  <si>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</si>
  <si>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</si>
  <si>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</si>
  <si>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</si>
  <si>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</si>
  <si>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</si>
  <si>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</si>
  <si>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</si>
  <si>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</si>
  <si>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</si>
  <si>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</si>
  <si>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</si>
  <si>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</si>
  <si>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</si>
  <si>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</si>
  <si>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</si>
  <si>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</si>
  <si>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</si>
  <si>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</si>
  <si>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</si>
  <si>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</si>
  <si>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</si>
  <si>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</si>
  <si>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</si>
  <si>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</si>
  <si>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</si>
  <si>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</si>
  <si>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</si>
  <si>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</si>
  <si>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</si>
  <si>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</si>
  <si>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</si>
  <si>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</si>
  <si>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</si>
  <si>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</si>
  <si>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</si>
  <si>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</si>
  <si>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</si>
  <si>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</si>
  <si>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</si>
  <si>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</si>
  <si>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</si>
  <si>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</si>
  <si>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</si>
  <si>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</si>
  <si>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</si>
  <si>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</si>
  <si>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</si>
  <si>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</si>
  <si>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</si>
  <si>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</si>
  <si>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</si>
  <si>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</si>
  <si>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</si>
  <si>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</si>
  <si>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</si>
  <si>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</si>
  <si>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</si>
  <si>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</si>
  <si>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</si>
  <si>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</si>
  <si>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</si>
  <si>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</si>
  <si>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</si>
  <si>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</si>
  <si>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</si>
  <si>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</si>
  <si>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</si>
  <si>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</si>
  <si>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</si>
  <si>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</si>
  <si>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</si>
  <si>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</si>
  <si>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</si>
  <si>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</si>
  <si>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</si>
  <si>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</si>
  <si>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</si>
  <si>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</si>
  <si>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</si>
  <si>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</si>
  <si>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</si>
  <si>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</si>
  <si>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</si>
  <si>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</si>
  <si>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</si>
  <si>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</si>
  <si>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</si>
  <si>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</si>
  <si>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</si>
  <si>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</si>
  <si>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</si>
  <si>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</si>
  <si>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</si>
  <si>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</si>
  <si>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</si>
  <si>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</si>
  <si>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</si>
  <si>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</si>
  <si>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</si>
  <si>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</si>
  <si>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</si>
  <si>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</si>
  <si>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</si>
  <si>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</si>
  <si>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</si>
  <si>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</si>
  <si>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</si>
  <si>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</si>
  <si>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</si>
  <si>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</si>
  <si>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</si>
  <si>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</si>
  <si>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</si>
  <si>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</si>
  <si>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</si>
  <si>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</si>
  <si>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</si>
  <si>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</si>
  <si>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</si>
  <si>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</si>
  <si>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</si>
  <si>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</si>
  <si>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</si>
  <si>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</si>
  <si>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</si>
  <si>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</si>
  <si>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</si>
  <si>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</si>
  <si>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</si>
  <si>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</si>
  <si>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</si>
  <si>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</si>
  <si>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</si>
  <si>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</si>
  <si>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</si>
  <si>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</si>
  <si>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</si>
  <si>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</si>
  <si>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</si>
  <si>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</si>
  <si>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</si>
  <si>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</si>
  <si>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</si>
  <si>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</si>
  <si>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</si>
  <si>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</si>
  <si>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</si>
  <si>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</si>
  <si>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</si>
  <si>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</si>
  <si>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</si>
  <si>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</si>
  <si>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</si>
  <si>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</si>
  <si>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</si>
  <si>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</si>
  <si>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</si>
  <si>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</si>
  <si>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</si>
  <si>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</si>
  <si>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</si>
  <si>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</si>
  <si>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</si>
  <si>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</si>
  <si>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</si>
  <si>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</si>
  <si>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</si>
  <si>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</si>
  <si>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</si>
  <si>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</si>
  <si>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</si>
  <si>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</si>
  <si>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</si>
  <si>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</si>
  <si>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</si>
  <si>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</si>
  <si>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</si>
  <si>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</si>
  <si>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</si>
  <si>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</si>
  <si>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</si>
  <si>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</si>
  <si>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</si>
  <si>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</si>
  <si>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</si>
  <si>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</si>
  <si>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</si>
  <si>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</si>
  <si>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</si>
  <si>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</si>
  <si>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</si>
  <si>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</si>
  <si>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</si>
  <si>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</si>
  <si>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</si>
  <si>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</si>
  <si>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</si>
  <si>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</si>
  <si>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</si>
  <si>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</si>
  <si>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</si>
  <si>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</si>
  <si>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</si>
  <si>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</si>
  <si>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</si>
  <si>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</si>
  <si>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</si>
  <si>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</si>
  <si>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</si>
  <si>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</si>
  <si>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</si>
  <si>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</si>
  <si>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</si>
  <si>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</si>
  <si>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</si>
  <si>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</si>
  <si>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</si>
  <si>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</si>
  <si>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</si>
  <si>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</si>
  <si>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</si>
  <si>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</si>
  <si>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</si>
  <si>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</si>
  <si>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</si>
  <si>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</si>
  <si>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</si>
  <si>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</si>
  <si>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</si>
  <si>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</si>
  <si>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</si>
  <si>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</si>
  <si>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</si>
  <si>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</si>
  <si>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</si>
  <si>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</si>
  <si>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</si>
  <si>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</si>
  <si>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</si>
  <si>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</si>
  <si>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</si>
  <si>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</si>
  <si>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</si>
  <si>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</si>
  <si>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</si>
  <si>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</si>
  <si>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</si>
  <si>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</si>
  <si>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</si>
  <si>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</si>
  <si>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</si>
  <si>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</si>
  <si>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</si>
  <si>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</si>
  <si>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</si>
  <si>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</si>
  <si>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</si>
  <si>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</si>
  <si>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</si>
  <si>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</si>
  <si>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</si>
  <si>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</si>
  <si>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</si>
  <si>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</si>
  <si>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</si>
  <si>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</si>
  <si>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</si>
  <si>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</si>
  <si>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</si>
  <si>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</si>
  <si>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</si>
  <si>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</si>
  <si>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</si>
  <si>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</si>
  <si>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</si>
  <si>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</si>
  <si>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</si>
  <si>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</si>
  <si>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</si>
  <si>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</si>
  <si>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</si>
  <si>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</si>
  <si>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</si>
  <si>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</si>
  <si>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</si>
  <si>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</si>
  <si>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</si>
  <si>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</si>
  <si>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</si>
  <si>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</si>
  <si>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</si>
  <si>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</si>
  <si>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</si>
  <si>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</si>
  <si>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</si>
  <si>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</si>
  <si>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</si>
  <si>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</si>
  <si>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</si>
  <si>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</si>
  <si>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</si>
  <si>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</si>
  <si>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</si>
  <si>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</si>
  <si>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</si>
  <si>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</si>
  <si>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</si>
  <si>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</si>
  <si>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</si>
  <si>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</si>
  <si>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</si>
  <si>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</si>
  <si>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</si>
  <si>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</si>
  <si>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</si>
  <si>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</si>
  <si>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</si>
  <si>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</si>
  <si>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</si>
  <si>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</si>
  <si>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</si>
  <si>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</si>
  <si>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</si>
  <si>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</si>
  <si>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</si>
  <si>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</si>
  <si>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</si>
  <si>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</si>
  <si>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</si>
  <si>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</si>
  <si>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</si>
  <si>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</si>
  <si>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</si>
  <si>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</si>
  <si>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</si>
  <si>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</si>
  <si>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</si>
  <si>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</si>
  <si>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</si>
  <si>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</si>
  <si>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</si>
  <si>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</si>
  <si>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</si>
  <si>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</si>
  <si>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</si>
  <si>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</si>
  <si>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</si>
  <si>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</si>
  <si>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</si>
  <si>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</si>
  <si>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</si>
  <si>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</si>
  <si>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</si>
  <si>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</si>
  <si>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</si>
  <si>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</si>
  <si>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</si>
  <si>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</si>
  <si>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</si>
  <si>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</si>
  <si>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</si>
  <si>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</si>
  <si>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</si>
  <si>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</si>
  <si>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</si>
  <si>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</si>
  <si>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</si>
  <si>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</si>
  <si>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</si>
  <si>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</si>
  <si>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</si>
  <si>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</si>
  <si>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</si>
  <si>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</si>
  <si>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</si>
  <si>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</si>
  <si>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</si>
  <si>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</si>
  <si>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</si>
  <si>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</si>
  <si>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</si>
  <si>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</si>
  <si>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</si>
  <si>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</si>
  <si>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</si>
  <si>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</si>
  <si>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</si>
  <si>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</si>
  <si>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</si>
  <si>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</si>
  <si>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</si>
  <si>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</si>
  <si>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</si>
  <si>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</si>
  <si>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</si>
  <si>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</si>
  <si>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</si>
  <si>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</si>
  <si>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</si>
  <si>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</si>
  <si>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</si>
  <si>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</si>
  <si>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</si>
  <si>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</si>
  <si>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</si>
  <si>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</si>
  <si>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</si>
  <si>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</si>
  <si>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</si>
  <si>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</si>
  <si>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</si>
  <si>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</si>
  <si>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</si>
  <si>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</si>
  <si>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</si>
  <si>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</si>
  <si>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</si>
  <si>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</si>
  <si>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</si>
  <si>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</si>
  <si>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</si>
  <si>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</si>
  <si>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</si>
  <si>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</si>
  <si>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</si>
  <si>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</si>
  <si>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</si>
  <si>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</si>
  <si>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</si>
  <si>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</si>
  <si>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</si>
  <si>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</si>
  <si>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</si>
  <si>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</si>
  <si>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</si>
  <si>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</si>
  <si>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</si>
  <si>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</si>
  <si>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</si>
  <si>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</si>
  <si>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</si>
  <si>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</si>
  <si>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</si>
  <si>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</si>
  <si>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</si>
  <si>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</si>
  <si>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</si>
  <si>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</si>
  <si>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</si>
  <si>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</si>
  <si>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</si>
  <si>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</si>
  <si>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</si>
  <si>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</si>
  <si>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</si>
  <si>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</si>
  <si>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</si>
  <si>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</si>
  <si>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</si>
  <si>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</si>
  <si>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</si>
  <si>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</si>
  <si>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</si>
  <si>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</si>
  <si>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</si>
  <si>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</si>
  <si>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</si>
  <si>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</si>
  <si>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</si>
  <si>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</si>
  <si>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</si>
  <si>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</si>
  <si>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</si>
  <si>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</si>
  <si>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</si>
  <si>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</si>
  <si>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</si>
  <si>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</si>
  <si>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</si>
  <si>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</si>
  <si>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</si>
  <si>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</si>
  <si>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</si>
  <si>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</si>
  <si>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</si>
  <si>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</si>
  <si>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</si>
  <si>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</si>
  <si>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</si>
  <si>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</si>
  <si>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</si>
  <si>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</si>
  <si>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</si>
  <si>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</si>
  <si>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</si>
  <si>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</si>
  <si>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</si>
  <si>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</si>
  <si>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</si>
  <si>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</si>
  <si>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</si>
  <si>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</si>
  <si>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</si>
  <si>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</si>
  <si>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</si>
  <si>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</si>
  <si>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</si>
  <si>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</si>
  <si>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</si>
  <si>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</si>
  <si>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</si>
  <si>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</si>
  <si>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</si>
  <si>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</si>
  <si>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</si>
  <si>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</si>
  <si>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</si>
  <si>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</si>
  <si>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</si>
  <si>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</si>
  <si>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</si>
  <si>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</si>
  <si>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</si>
  <si>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</si>
  <si>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</si>
  <si>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</si>
  <si>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</si>
  <si>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</si>
  <si>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</si>
  <si>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</si>
  <si>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</si>
  <si>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</si>
  <si>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</si>
  <si>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</si>
  <si>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</si>
  <si>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</si>
  <si>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</si>
  <si>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</si>
  <si>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</si>
  <si>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</si>
  <si>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</si>
  <si>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</si>
  <si>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</si>
  <si>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</si>
  <si>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</si>
  <si>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</si>
  <si>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</si>
  <si>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</si>
  <si>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</si>
  <si>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</si>
  <si>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</si>
  <si>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</si>
  <si>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</si>
  <si>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</si>
  <si>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</si>
  <si>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</si>
  <si>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</si>
  <si>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</si>
  <si>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</si>
  <si>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</si>
  <si>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</si>
  <si>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</si>
  <si>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</si>
  <si>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</si>
  <si>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</si>
  <si>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</si>
  <si>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</si>
  <si>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</si>
  <si>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</si>
  <si>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</si>
  <si>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</si>
  <si>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</si>
  <si>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</si>
  <si>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</si>
  <si>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</si>
  <si>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</si>
  <si>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</si>
  <si>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</si>
  <si>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</si>
  <si>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</si>
  <si>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</si>
  <si>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</si>
  <si>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</si>
  <si>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</si>
  <si>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</si>
  <si>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</si>
  <si>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</si>
  <si>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</si>
  <si>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</si>
  <si>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</si>
  <si>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</si>
  <si>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</si>
  <si>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</si>
  <si>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</si>
  <si>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</si>
  <si>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</si>
  <si>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</si>
  <si>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</si>
  <si>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</si>
  <si>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</si>
  <si>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</si>
  <si>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</si>
  <si>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</si>
  <si>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</si>
  <si>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</si>
  <si>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</si>
  <si>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</si>
  <si>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</si>
  <si>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</si>
  <si>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</si>
  <si>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</si>
  <si>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</si>
  <si>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</si>
  <si>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</si>
  <si>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</si>
  <si>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</si>
  <si>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</si>
  <si>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</si>
  <si>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</si>
  <si>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</si>
  <si>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</si>
  <si>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</si>
  <si>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</si>
  <si>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</si>
  <si>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</si>
  <si>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</si>
  <si>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</si>
  <si>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</si>
  <si>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</si>
  <si>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</si>
  <si>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</si>
  <si>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</si>
  <si>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</si>
  <si>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</si>
  <si>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</si>
  <si>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</si>
  <si>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</si>
  <si>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</si>
  <si>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</si>
  <si>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</si>
  <si>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</si>
  <si>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</si>
  <si>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</si>
  <si>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</si>
  <si>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</si>
  <si>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</si>
  <si>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</si>
  <si>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</si>
  <si>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</si>
  <si>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</si>
  <si>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</si>
  <si>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</si>
  <si>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</si>
  <si>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</si>
  <si>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</si>
  <si>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</si>
  <si>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</si>
  <si>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</si>
  <si>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</si>
  <si>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</si>
  <si>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</si>
  <si>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</si>
  <si>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</si>
  <si>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</si>
  <si>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</si>
  <si>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</si>
  <si>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</si>
  <si>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</si>
  <si>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</si>
  <si>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</si>
  <si>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</si>
  <si>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</si>
  <si>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</si>
  <si>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</si>
  <si>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</si>
  <si>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</si>
  <si>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</si>
  <si>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</si>
  <si>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</si>
  <si>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</si>
  <si>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</si>
  <si>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</si>
  <si>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</si>
  <si>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</si>
  <si>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</si>
  <si>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</si>
  <si>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</si>
  <si>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</si>
  <si>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</si>
  <si>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</si>
  <si>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</si>
  <si>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</si>
  <si>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</si>
  <si>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</si>
  <si>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</si>
  <si>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</si>
  <si>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</si>
  <si>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</si>
  <si>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</si>
  <si>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</si>
  <si>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</si>
  <si>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</si>
  <si>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</si>
  <si>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</si>
  <si>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</si>
  <si>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</si>
  <si>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</si>
  <si>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</si>
  <si>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</si>
  <si>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</si>
  <si>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</si>
  <si>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</si>
  <si>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</si>
  <si>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</si>
  <si>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</si>
  <si>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</si>
  <si>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</si>
  <si>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</si>
  <si>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</si>
  <si>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</si>
  <si>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</si>
  <si>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</si>
  <si>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</si>
  <si>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</si>
  <si>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</si>
  <si>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</si>
  <si>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</si>
  <si>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</si>
  <si>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</si>
  <si>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</si>
  <si>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</si>
  <si>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</si>
  <si>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</si>
  <si>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</si>
  <si>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</si>
  <si>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</si>
  <si>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</si>
  <si>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</si>
  <si>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</si>
  <si>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</si>
  <si>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</si>
  <si>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</si>
  <si>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</si>
  <si>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</si>
  <si>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</si>
  <si>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</si>
  <si>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</si>
  <si>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</si>
  <si>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</si>
  <si>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</si>
  <si>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</si>
  <si>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</si>
  <si>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</si>
  <si>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</si>
  <si>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</si>
  <si>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</si>
  <si>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</si>
  <si>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</si>
  <si>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</si>
  <si>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</si>
  <si>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</si>
  <si>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</si>
  <si>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</si>
  <si>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</si>
  <si>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</si>
  <si>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</si>
  <si>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</si>
  <si>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</si>
  <si>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</si>
  <si>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</si>
  <si>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</si>
  <si>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</si>
  <si>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</si>
  <si>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</si>
  <si>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</si>
  <si>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</si>
  <si>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</si>
  <si>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</si>
  <si>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</si>
  <si>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</si>
  <si>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</si>
  <si>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</si>
  <si>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</si>
  <si>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</si>
  <si>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</si>
  <si>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</si>
  <si>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</si>
  <si>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</si>
  <si>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</si>
  <si>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</si>
  <si>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</si>
  <si>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</si>
  <si>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</si>
  <si>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</si>
  <si>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</si>
  <si>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</si>
  <si>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</si>
  <si>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</si>
  <si>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</si>
  <si>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</si>
  <si>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</si>
  <si>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</si>
  <si>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</si>
  <si>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</si>
  <si>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</si>
  <si>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</si>
  <si>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</si>
  <si>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</si>
  <si>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</si>
  <si>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</si>
  <si>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</si>
  <si>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</si>
  <si>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</si>
  <si>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</si>
  <si>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</si>
  <si>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</si>
  <si>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</si>
  <si>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</si>
  <si>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</si>
  <si>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</si>
  <si>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</si>
  <si>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</si>
  <si>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</si>
  <si>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</si>
  <si>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</si>
  <si>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</si>
  <si>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</si>
  <si>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</si>
  <si>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</si>
  <si>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</si>
  <si>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</si>
  <si>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</si>
  <si>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</si>
  <si>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</si>
  <si>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</si>
  <si>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</si>
  <si>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</si>
  <si>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</si>
  <si>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</si>
  <si>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</si>
  <si>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</si>
  <si>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</si>
  <si>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</si>
  <si>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</si>
  <si>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</si>
  <si>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</si>
  <si>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</si>
  <si>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</si>
  <si>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</si>
  <si>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</si>
  <si>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</si>
  <si>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</si>
  <si>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</si>
  <si>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</si>
  <si>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</si>
  <si>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</si>
  <si>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</si>
  <si>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</si>
  <si>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</si>
  <si>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</si>
  <si>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</si>
  <si>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</si>
  <si>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</si>
  <si>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</si>
  <si>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</si>
  <si>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</si>
  <si>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</si>
  <si>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</si>
  <si>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</si>
  <si>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</si>
  <si>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</si>
  <si>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</si>
  <si>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</si>
  <si>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</si>
  <si>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</si>
  <si>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</si>
  <si>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</si>
  <si>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</si>
  <si>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</si>
  <si>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</si>
  <si>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</si>
  <si>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</si>
  <si>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</si>
  <si>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</si>
  <si>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</si>
  <si>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</si>
  <si>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</si>
  <si>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</si>
  <si>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</si>
  <si>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</si>
  <si>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</si>
  <si>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</si>
  <si>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</si>
  <si>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</si>
  <si>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</si>
  <si>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</si>
  <si>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</si>
  <si>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</si>
  <si>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</si>
  <si>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</si>
  <si>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</si>
  <si>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</si>
  <si>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</si>
  <si>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</si>
  <si>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</si>
  <si>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</si>
  <si>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</si>
  <si>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</si>
  <si>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</si>
  <si>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</si>
  <si>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</si>
  <si>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</si>
  <si>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</si>
  <si>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</si>
  <si>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</si>
  <si>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</si>
  <si>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</si>
  <si>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</si>
  <si>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</si>
  <si>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</si>
  <si>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</si>
  <si>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</si>
  <si>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</si>
  <si>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</si>
  <si>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</si>
  <si>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</si>
  <si>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</si>
  <si>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</si>
  <si>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</si>
  <si>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</si>
  <si>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</si>
  <si>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</si>
  <si>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</si>
  <si>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</si>
  <si>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</si>
  <si>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</si>
  <si>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</si>
  <si>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</si>
  <si>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</si>
  <si>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</si>
  <si>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</si>
  <si>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</si>
  <si>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</si>
  <si>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</si>
  <si>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</si>
  <si>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</si>
  <si>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</si>
  <si>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</si>
  <si>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</si>
  <si>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</si>
  <si>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</si>
  <si>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</si>
  <si>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</si>
  <si>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</si>
  <si>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</si>
  <si>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</si>
  <si>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</si>
  <si>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</si>
  <si>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</si>
  <si>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</si>
  <si>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</si>
  <si>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</si>
  <si>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</si>
  <si>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</si>
  <si>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</si>
  <si>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</si>
  <si>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</si>
  <si>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</si>
  <si>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</si>
  <si>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</si>
  <si>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</si>
  <si>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</si>
  <si>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</si>
  <si>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</si>
  <si>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</si>
  <si>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</si>
  <si>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</si>
  <si>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</si>
  <si>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</si>
  <si>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</si>
  <si>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</si>
  <si>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</si>
  <si>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</si>
  <si>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</si>
  <si>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</si>
  <si>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</si>
  <si>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</si>
  <si>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</si>
  <si>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</si>
  <si>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</si>
  <si>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</si>
  <si>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</si>
  <si>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</si>
  <si>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</si>
  <si>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</si>
  <si>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</si>
  <si>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</si>
  <si>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</si>
  <si>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</si>
  <si>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</si>
  <si>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</si>
  <si>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</si>
  <si>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</si>
  <si>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</si>
  <si>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</si>
  <si>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</si>
  <si>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</si>
  <si>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</si>
  <si>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</si>
  <si>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</si>
  <si>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</si>
  <si>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</si>
  <si>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</si>
  <si>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</si>
  <si>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</si>
  <si>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</si>
  <si>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</si>
  <si>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</si>
  <si>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</si>
  <si>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</si>
  <si>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</si>
  <si>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</si>
  <si>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</si>
  <si>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</si>
  <si>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</si>
  <si>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</si>
  <si>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</si>
  <si>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</si>
  <si>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</si>
  <si>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</si>
  <si>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</si>
  <si>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</si>
  <si>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</si>
  <si>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</si>
  <si>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</si>
  <si>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</si>
  <si>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</si>
  <si>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</si>
  <si>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</si>
  <si>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</si>
  <si>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</si>
  <si>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</si>
  <si>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</si>
  <si>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</si>
  <si>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</si>
  <si>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</si>
  <si>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</si>
  <si>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</si>
  <si>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</si>
  <si>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</si>
  <si>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</si>
  <si>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</si>
  <si>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</si>
  <si>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</si>
  <si>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</si>
  <si>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</si>
  <si>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</si>
  <si>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</si>
  <si>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</si>
  <si>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</si>
  <si>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</si>
  <si>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</si>
  <si>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</si>
  <si>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</si>
  <si>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</si>
  <si>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</si>
  <si>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</si>
  <si>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</si>
  <si>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</si>
  <si>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</si>
  <si>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</si>
  <si>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</si>
  <si>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</si>
  <si>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</si>
  <si>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</si>
  <si>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</si>
  <si>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</si>
  <si>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</si>
  <si>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</si>
  <si>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</si>
  <si>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</si>
  <si>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</si>
  <si>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</si>
  <si>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</si>
  <si>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</si>
  <si>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</si>
  <si>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</si>
  <si>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</si>
  <si>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</si>
  <si>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</si>
  <si>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</si>
  <si>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</si>
  <si>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</si>
  <si>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</si>
  <si>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</si>
  <si>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</si>
  <si>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</si>
  <si>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</si>
  <si>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</si>
  <si>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</si>
  <si>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</si>
  <si>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</si>
  <si>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</si>
  <si>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</si>
  <si>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</si>
  <si>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</si>
  <si>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</si>
  <si>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</si>
  <si>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</si>
  <si>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</si>
  <si>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</si>
  <si>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</si>
  <si>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</si>
  <si>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</si>
  <si>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</si>
  <si>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</si>
  <si>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</si>
  <si>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</si>
  <si>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</si>
  <si>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</si>
  <si>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</si>
  <si>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</si>
  <si>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</si>
  <si>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</si>
  <si>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</si>
  <si>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</si>
  <si>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</si>
  <si>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</si>
  <si>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</si>
  <si>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</si>
  <si>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</si>
  <si>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</si>
  <si>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</si>
  <si>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</si>
  <si>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</si>
  <si>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</si>
  <si>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</si>
  <si>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</si>
  <si>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</si>
  <si>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</si>
  <si>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</si>
  <si>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</si>
  <si>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</si>
  <si>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</si>
  <si>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</si>
  <si>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</si>
  <si>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</si>
  <si>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</si>
  <si>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</si>
  <si>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</si>
  <si>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</si>
  <si>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</si>
  <si>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</si>
  <si>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</si>
  <si>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</si>
  <si>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</si>
  <si>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</si>
  <si>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</si>
  <si>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</si>
  <si>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</si>
  <si>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</si>
  <si>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</si>
  <si>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</si>
  <si>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</si>
  <si>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</si>
  <si>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</si>
  <si>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</si>
  <si>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</si>
  <si>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</si>
  <si>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</si>
  <si>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</si>
  <si>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</si>
  <si>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</si>
  <si>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</si>
  <si>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</si>
  <si>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</si>
  <si>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</si>
  <si>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</si>
  <si>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</si>
  <si>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</si>
  <si>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</si>
  <si>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</si>
  <si>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</si>
  <si>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</si>
  <si>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</si>
  <si>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</si>
  <si>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</si>
  <si>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</si>
  <si>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</si>
  <si>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</si>
  <si>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</si>
  <si>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</si>
  <si>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</si>
  <si>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</si>
  <si>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</si>
  <si>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</si>
  <si>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</si>
  <si>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</si>
  <si>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</si>
  <si>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</si>
  <si>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</si>
  <si>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</si>
  <si>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</si>
  <si>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</si>
  <si>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</si>
  <si>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</si>
  <si>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</si>
  <si>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</si>
  <si>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</si>
  <si>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</si>
  <si>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</si>
  <si>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</si>
  <si>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</si>
  <si>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</si>
  <si>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</si>
  <si>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</si>
  <si>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</si>
  <si>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</si>
  <si>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</si>
  <si>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</si>
  <si>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</si>
  <si>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</si>
  <si>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</si>
  <si>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</si>
  <si>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</si>
  <si>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</si>
  <si>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</si>
  <si>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</si>
  <si>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</si>
  <si>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</si>
  <si>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</si>
  <si>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</si>
  <si>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</si>
  <si>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</si>
  <si>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</si>
  <si>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</si>
  <si>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</si>
  <si>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</si>
  <si>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</si>
  <si>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</si>
  <si>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</si>
  <si>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</si>
  <si>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</si>
  <si>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</si>
  <si>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</si>
  <si>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</si>
  <si>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</si>
  <si>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</si>
  <si>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</si>
  <si>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</si>
  <si>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</si>
  <si>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</si>
  <si>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</si>
  <si>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</si>
  <si>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</si>
  <si>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</si>
  <si>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</si>
  <si>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</si>
  <si>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</si>
  <si>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</si>
  <si>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</si>
  <si>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</si>
  <si>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</si>
  <si>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</si>
  <si>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</si>
  <si>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</si>
  <si>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</si>
  <si>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</si>
  <si>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</si>
  <si>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</si>
  <si>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</si>
  <si>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</si>
  <si>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</si>
  <si>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</si>
  <si>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</si>
  <si>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</si>
  <si>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</si>
  <si>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</si>
  <si>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</si>
  <si>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</si>
  <si>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</si>
  <si>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</si>
  <si>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</si>
  <si>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</si>
  <si>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</si>
  <si>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</si>
  <si>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</si>
  <si>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</si>
  <si>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</si>
  <si>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</si>
  <si>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</si>
  <si>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</si>
  <si>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</si>
  <si>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</si>
  <si>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</si>
  <si>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</si>
  <si>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</si>
  <si>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</si>
  <si>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</si>
  <si>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</si>
  <si>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</si>
  <si>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</si>
  <si>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</si>
  <si>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</si>
  <si>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</si>
  <si>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</si>
  <si>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</si>
  <si>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</si>
  <si>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</si>
  <si>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</si>
  <si>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</si>
  <si>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</si>
  <si>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</si>
  <si>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</si>
  <si>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</si>
  <si>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</si>
  <si>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</si>
  <si>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</si>
  <si>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</si>
  <si>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</si>
  <si>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</si>
  <si>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</si>
  <si>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</si>
  <si>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</si>
  <si>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</si>
  <si>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</si>
  <si>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</si>
  <si>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</si>
  <si>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</si>
  <si>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</si>
  <si>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</si>
  <si>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</si>
  <si>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</si>
  <si>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</si>
  <si>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</si>
  <si>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</si>
  <si>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</si>
  <si>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</si>
  <si>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</si>
  <si>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</si>
  <si>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</si>
  <si>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</si>
  <si>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</si>
  <si>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</si>
  <si>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</si>
  <si>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</si>
  <si>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</si>
  <si>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</si>
  <si>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</si>
  <si>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</si>
  <si>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</si>
  <si>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</si>
  <si>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</si>
  <si>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</si>
  <si>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</si>
  <si>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</si>
  <si>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</si>
  <si>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</si>
  <si>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</si>
  <si>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</si>
  <si>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</si>
  <si>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</si>
  <si>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</si>
  <si>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</si>
  <si>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</si>
  <si>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</si>
  <si>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</si>
  <si>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</si>
  <si>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</si>
  <si>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</si>
  <si>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</si>
  <si>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</si>
  <si>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</si>
  <si>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</si>
  <si>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</si>
  <si>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</si>
  <si>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</si>
  <si>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</si>
  <si>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</si>
  <si>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</si>
  <si>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</si>
  <si>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</si>
  <si>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</si>
  <si>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</si>
  <si>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</si>
  <si>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</si>
  <si>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</si>
  <si>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</si>
  <si>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</si>
  <si>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</si>
  <si>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</si>
  <si>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</si>
  <si>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</si>
  <si>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</si>
  <si>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</si>
  <si>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</si>
  <si>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</si>
  <si>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</si>
  <si>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</si>
  <si>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</si>
  <si>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</si>
  <si>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</si>
  <si>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</si>
  <si>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</si>
  <si>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</si>
  <si>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</si>
  <si>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</si>
  <si>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</si>
  <si>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</si>
  <si>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</si>
  <si>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</si>
  <si>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</si>
  <si>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</si>
  <si>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</si>
  <si>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</si>
  <si>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</si>
  <si>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</si>
  <si>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</si>
  <si>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</si>
  <si>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</si>
  <si>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</si>
  <si>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</si>
  <si>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</si>
  <si>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</si>
  <si>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</si>
  <si>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</si>
  <si>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</si>
  <si>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</si>
  <si>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</si>
  <si>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</si>
  <si>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</si>
  <si>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</si>
  <si>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</si>
  <si>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</si>
  <si>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</si>
  <si>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</si>
  <si>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</si>
  <si>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</si>
  <si>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</si>
  <si>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</si>
  <si>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</si>
  <si>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</si>
  <si>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</si>
  <si>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</si>
  <si>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</si>
  <si>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</si>
  <si>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</si>
  <si>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</si>
  <si>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</si>
  <si>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</si>
  <si>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</si>
  <si>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</si>
  <si>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</si>
  <si>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</si>
  <si>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</si>
  <si>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</si>
  <si>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</si>
  <si>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</si>
  <si>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</si>
  <si>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</si>
  <si>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</si>
  <si>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</si>
  <si>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</si>
  <si>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</si>
  <si>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</si>
  <si>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</si>
  <si>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</si>
  <si>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</si>
  <si>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</si>
  <si>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</si>
  <si>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</si>
  <si>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</si>
  <si>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</si>
  <si>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</si>
  <si>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</si>
  <si>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</si>
  <si>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</si>
  <si>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</si>
  <si>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</si>
  <si>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</si>
  <si>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</si>
  <si>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</si>
  <si>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</si>
  <si>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</si>
  <si>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</si>
  <si>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</si>
  <si>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</si>
  <si>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</si>
  <si>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</si>
  <si>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</si>
  <si>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</si>
  <si>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</si>
  <si>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</si>
  <si>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</si>
  <si>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</si>
  <si>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</si>
  <si>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</si>
  <si>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</si>
  <si>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</si>
  <si>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</si>
  <si>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</si>
  <si>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</si>
  <si>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</si>
  <si>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</si>
  <si>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</si>
  <si>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</si>
  <si>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</si>
  <si>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</si>
  <si>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</si>
  <si>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</si>
  <si>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</si>
  <si>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</si>
  <si>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</si>
  <si>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</si>
  <si>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</si>
  <si>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</si>
  <si>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</si>
  <si>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</si>
  <si>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</si>
  <si>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</si>
  <si>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</si>
  <si>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</si>
  <si>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</si>
  <si>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</si>
  <si>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</si>
  <si>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</si>
  <si>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</si>
  <si>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</si>
  <si>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</si>
  <si>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</si>
  <si>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</si>
  <si>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</si>
  <si>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</si>
  <si>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</si>
  <si>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</si>
  <si>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</si>
  <si>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</si>
  <si>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</si>
  <si>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</si>
  <si>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</si>
  <si>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</si>
  <si>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</si>
  <si>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</si>
  <si>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</si>
  <si>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</si>
  <si>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</si>
  <si>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</si>
  <si>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</si>
  <si>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</si>
  <si>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</si>
  <si>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</si>
  <si>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</si>
  <si>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</si>
  <si>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</si>
  <si>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</si>
  <si>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</si>
  <si>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</si>
  <si>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</si>
  <si>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</si>
  <si>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</si>
  <si>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</si>
  <si>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</si>
  <si>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</si>
  <si>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</si>
  <si>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</si>
  <si>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</si>
  <si>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</si>
  <si>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</si>
  <si>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</si>
  <si>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</si>
  <si>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</si>
  <si>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</si>
  <si>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</si>
  <si>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</si>
  <si>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</si>
  <si>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</si>
  <si>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</si>
  <si>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</si>
  <si>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</si>
  <si>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</si>
  <si>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</si>
  <si>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</si>
  <si>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</si>
  <si>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</si>
  <si>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</si>
  <si>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</si>
  <si>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</si>
  <si>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</si>
  <si>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</si>
  <si>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</si>
  <si>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</si>
  <si>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</si>
  <si>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</si>
  <si>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</si>
  <si>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</si>
  <si>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</si>
  <si>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</si>
  <si>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</si>
  <si>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</si>
  <si>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</si>
  <si>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</si>
  <si>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</si>
  <si>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</si>
  <si>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</si>
  <si>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</si>
  <si>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</si>
  <si>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</si>
  <si>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</si>
  <si>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</si>
  <si>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</si>
  <si>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</si>
  <si>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</si>
  <si>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</si>
  <si>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</si>
  <si>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</si>
  <si>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</si>
  <si>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</si>
  <si>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</si>
  <si>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</si>
  <si>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</si>
  <si>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</si>
  <si>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</si>
  <si>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</si>
  <si>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</si>
  <si>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</si>
  <si>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</si>
  <si>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</si>
  <si>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</si>
  <si>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</si>
  <si>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</si>
  <si>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</si>
  <si>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</si>
  <si>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</si>
  <si>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</si>
  <si>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</si>
  <si>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</si>
  <si>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</si>
  <si>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</si>
  <si>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</si>
  <si>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</si>
  <si>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</si>
  <si>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</si>
  <si>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</si>
  <si>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</si>
  <si>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</si>
  <si>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</si>
  <si>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</si>
  <si>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</si>
  <si>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</si>
  <si>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</si>
  <si>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</si>
  <si>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</si>
  <si>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</si>
  <si>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</si>
  <si>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</si>
  <si>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</si>
  <si>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</si>
  <si>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</si>
  <si>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</si>
  <si>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</si>
  <si>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</si>
  <si>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</si>
  <si>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</si>
  <si>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</si>
  <si>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</si>
  <si>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</si>
  <si>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</si>
  <si>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</si>
  <si>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</si>
  <si>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</si>
  <si>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</si>
  <si>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</si>
  <si>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</si>
  <si>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</si>
  <si>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</si>
  <si>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</si>
  <si>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</si>
  <si>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</si>
  <si>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</si>
  <si>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</si>
  <si>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</si>
  <si>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</si>
  <si>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</si>
  <si>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</si>
  <si>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</si>
  <si>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</si>
  <si>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</si>
  <si>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</si>
  <si>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</si>
  <si>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</si>
  <si>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</si>
  <si>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</si>
  <si>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</si>
  <si>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</si>
  <si>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</si>
  <si>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</si>
  <si>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</si>
  <si>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</si>
  <si>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</si>
  <si>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</si>
  <si>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</si>
  <si>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</si>
  <si>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</si>
  <si>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</si>
  <si>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</si>
  <si>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</si>
  <si>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</si>
  <si>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</si>
  <si>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</si>
  <si>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</si>
  <si>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</si>
  <si>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</si>
  <si>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</si>
  <si>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</si>
  <si>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</si>
  <si>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</si>
  <si>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</si>
  <si>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</si>
  <si>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</si>
  <si>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</si>
  <si>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</si>
  <si>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</si>
  <si>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</si>
  <si>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</si>
  <si>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</si>
  <si>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</si>
  <si>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</si>
  <si>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</si>
  <si>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</si>
  <si>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</si>
  <si>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</si>
  <si>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</si>
  <si>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</si>
  <si>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</si>
  <si>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</si>
  <si>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</si>
  <si>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</si>
  <si>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</si>
  <si>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</si>
  <si>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</si>
  <si>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</si>
  <si>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</si>
  <si>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</si>
  <si>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</si>
  <si>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</si>
  <si>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</si>
  <si>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</si>
  <si>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</si>
  <si>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</si>
  <si>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</si>
  <si>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</si>
  <si>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</si>
  <si>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</si>
  <si>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</si>
  <si>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</si>
  <si>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</si>
  <si>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</si>
  <si>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</si>
  <si>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</si>
  <si>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</si>
  <si>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</si>
  <si>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</si>
  <si>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</si>
  <si>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</si>
  <si>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</si>
  <si>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</si>
  <si>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</si>
  <si>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</si>
  <si>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</si>
  <si>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</si>
  <si>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</si>
  <si>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</si>
  <si>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</si>
  <si>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</si>
  <si>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</si>
  <si>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</si>
  <si>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</si>
  <si>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</si>
  <si>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</si>
  <si>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</si>
  <si>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</si>
  <si>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</si>
  <si>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</si>
  <si>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</si>
  <si>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</si>
  <si>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</si>
  <si>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</si>
  <si>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</si>
  <si>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</si>
  <si>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</si>
  <si>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</si>
  <si>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</si>
  <si>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</si>
  <si>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</si>
  <si>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</si>
  <si>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</si>
  <si>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</si>
  <si>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</si>
  <si>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</si>
  <si>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</si>
  <si>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</si>
  <si>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</si>
  <si>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</si>
  <si>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</si>
  <si>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</si>
  <si>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</si>
  <si>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</si>
  <si>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</si>
  <si>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</si>
  <si>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</si>
  <si>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</si>
  <si>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</si>
  <si>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</si>
  <si>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</si>
  <si>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</si>
  <si>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</si>
  <si>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</si>
  <si>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</si>
  <si>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</si>
  <si>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</si>
  <si>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</si>
  <si>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</si>
  <si>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</si>
  <si>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</si>
  <si>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</si>
  <si>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</si>
  <si>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</si>
  <si>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</si>
  <si>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</si>
  <si>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</si>
  <si>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</si>
  <si>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</si>
  <si>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</si>
  <si>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</si>
  <si>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</si>
  <si>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</si>
  <si>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</si>
  <si>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</si>
  <si>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</si>
  <si>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</si>
  <si>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</si>
  <si>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</si>
  <si>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</si>
  <si>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</si>
  <si>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</si>
  <si>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</si>
  <si>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</si>
  <si>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</si>
  <si>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</si>
  <si>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</si>
  <si>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</si>
  <si>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</si>
  <si>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</si>
  <si>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</si>
  <si>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</si>
  <si>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</si>
  <si>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</si>
  <si>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</si>
  <si>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</si>
  <si>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</si>
  <si>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</si>
  <si>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</si>
  <si>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</si>
  <si>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</si>
  <si>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</si>
  <si>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</si>
  <si>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</si>
  <si>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</si>
  <si>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</si>
  <si>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</si>
  <si>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</si>
  <si>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</si>
  <si>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</si>
  <si>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</si>
  <si>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</si>
  <si>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</si>
  <si>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</si>
  <si>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</si>
  <si>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</si>
  <si>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</si>
  <si>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</si>
  <si>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</si>
  <si>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</si>
  <si>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</si>
  <si>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</si>
  <si>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</si>
  <si>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</si>
  <si>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</si>
  <si>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</si>
  <si>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</si>
  <si>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</si>
  <si>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</si>
  <si>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</si>
  <si>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</si>
  <si>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</si>
  <si>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</si>
  <si>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</si>
  <si>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</si>
  <si>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</si>
  <si>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</si>
  <si>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</si>
  <si>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</si>
  <si>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</si>
  <si>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</si>
  <si>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</si>
  <si>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</si>
  <si>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</si>
  <si>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</si>
  <si>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</si>
  <si>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</si>
  <si>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</si>
  <si>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</si>
  <si>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</si>
  <si>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</si>
  <si>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</si>
  <si>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</si>
  <si>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</si>
  <si>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</si>
  <si>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</si>
  <si>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</si>
  <si>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</si>
  <si>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</si>
  <si>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</si>
  <si>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</si>
  <si>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</si>
  <si>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</si>
  <si>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</si>
  <si>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</si>
  <si>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</si>
  <si>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</si>
  <si>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</si>
  <si>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</si>
  <si>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</si>
  <si>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</si>
  <si>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</si>
  <si>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</si>
  <si>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</si>
  <si>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</si>
  <si>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</si>
  <si>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</si>
  <si>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</si>
  <si>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</si>
  <si>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</si>
  <si>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</si>
  <si>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</si>
  <si>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</si>
  <si>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</si>
  <si>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</si>
  <si>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</si>
  <si>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</si>
  <si>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</si>
  <si>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</si>
  <si>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</si>
  <si>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</si>
  <si>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</si>
  <si>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</si>
  <si>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</si>
  <si>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</si>
  <si>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</si>
  <si>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</si>
  <si>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</si>
  <si>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</si>
  <si>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</si>
  <si>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</si>
  <si>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</si>
  <si>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</si>
  <si>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</si>
  <si>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</si>
  <si>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</si>
  <si>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</si>
  <si>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</si>
  <si>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</si>
  <si>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</si>
  <si>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</si>
  <si>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</si>
  <si>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</si>
  <si>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</si>
  <si>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</si>
  <si>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</si>
  <si>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</si>
  <si>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</si>
  <si>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</si>
  <si>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</si>
  <si>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</si>
  <si>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</si>
  <si>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</si>
  <si>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</si>
  <si>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</si>
  <si>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</si>
  <si>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</si>
  <si>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</si>
  <si>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</si>
  <si>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</si>
  <si>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</si>
  <si>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</si>
  <si>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</si>
  <si>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</si>
  <si>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</si>
  <si>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</si>
  <si>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</si>
  <si>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</si>
  <si>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</si>
  <si>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</si>
  <si>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</si>
  <si>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</si>
  <si>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</si>
  <si>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</si>
  <si>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</si>
  <si>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</si>
  <si>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</si>
  <si>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</si>
  <si>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</si>
  <si>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</si>
  <si>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</si>
  <si>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</si>
  <si>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</si>
  <si>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</si>
  <si>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</si>
  <si>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</si>
  <si>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</si>
  <si>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</si>
  <si>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</si>
  <si>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</si>
  <si>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</si>
  <si>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</si>
  <si>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</si>
  <si>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</si>
  <si>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</si>
  <si>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</si>
  <si>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</si>
  <si>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</si>
  <si>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</si>
  <si>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</si>
  <si>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</si>
  <si>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</si>
  <si>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</si>
  <si>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</si>
  <si>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</si>
  <si>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</si>
  <si>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</si>
  <si>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</si>
  <si>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</si>
  <si>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</si>
  <si>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</si>
  <si>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</si>
  <si>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</si>
  <si>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</si>
  <si>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</si>
  <si>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</si>
  <si>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</si>
  <si>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</si>
  <si>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</si>
  <si>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</si>
  <si>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</si>
  <si>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</si>
  <si>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</si>
  <si>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</si>
  <si>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</si>
  <si>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</si>
  <si>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</si>
  <si>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</si>
  <si>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</si>
  <si>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</si>
  <si>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</si>
  <si>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</si>
  <si>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</si>
  <si>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</si>
  <si>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</si>
  <si>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</si>
  <si>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</si>
  <si>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</si>
  <si>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</si>
  <si>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</si>
  <si>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</si>
  <si>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</si>
  <si>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</si>
  <si>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</si>
  <si>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</si>
  <si>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</si>
  <si>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</si>
  <si>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</si>
  <si>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</si>
  <si>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</si>
  <si>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</si>
  <si>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</si>
  <si>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</si>
  <si>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</si>
  <si>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</si>
  <si>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</si>
  <si>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</si>
  <si>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</si>
  <si>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</si>
  <si>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</si>
  <si>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</si>
  <si>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</si>
  <si>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</si>
  <si>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</si>
  <si>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</si>
  <si>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</si>
  <si>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</si>
  <si>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</si>
  <si>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</si>
  <si>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</si>
  <si>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</si>
  <si>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</si>
  <si>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</si>
  <si>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</si>
  <si>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</si>
  <si>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</si>
  <si>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</si>
  <si>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</si>
  <si>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</si>
  <si>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</si>
  <si>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</si>
  <si>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</si>
  <si>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</si>
  <si>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</si>
  <si>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</si>
  <si>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</si>
  <si>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</si>
  <si>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</si>
  <si>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</si>
  <si>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</si>
  <si>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</si>
  <si>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</si>
  <si>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</si>
  <si>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</si>
  <si>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</si>
  <si>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</si>
  <si>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</si>
  <si>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</si>
  <si>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</si>
  <si>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</si>
  <si>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</si>
  <si>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</si>
  <si>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</si>
  <si>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</si>
  <si>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</si>
  <si>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</si>
  <si>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</si>
  <si>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</si>
  <si>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</si>
  <si>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</si>
  <si>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</si>
  <si>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</si>
  <si>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</si>
  <si>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</si>
  <si>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</si>
  <si>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</si>
  <si>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</si>
  <si>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</si>
  <si>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</si>
  <si>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</si>
  <si>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</si>
  <si>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</si>
  <si>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</si>
  <si>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</si>
  <si>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</si>
  <si>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</si>
  <si>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</si>
  <si>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</si>
  <si>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</si>
  <si>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</si>
  <si>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</si>
  <si>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</si>
  <si>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</si>
  <si>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</si>
  <si>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</si>
  <si>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</si>
  <si>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</si>
  <si>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</si>
  <si>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</si>
  <si>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</si>
  <si>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</si>
  <si>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</si>
  <si>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</si>
  <si>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</si>
  <si>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</si>
  <si>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</si>
  <si>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</si>
  <si>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</si>
  <si>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</si>
  <si>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</si>
  <si>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</si>
  <si>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</si>
  <si>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</si>
  <si>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</si>
  <si>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</si>
  <si>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</si>
  <si>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</si>
  <si>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</si>
  <si>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</si>
  <si>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</si>
  <si>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</si>
  <si>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</si>
  <si>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</si>
  <si>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</si>
  <si>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</si>
  <si>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</si>
  <si>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</si>
  <si>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</si>
  <si>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</si>
  <si>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</si>
  <si>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</si>
  <si>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</si>
  <si>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</si>
  <si>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</si>
  <si>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</si>
  <si>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</si>
  <si>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</si>
  <si>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</si>
  <si>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</si>
  <si>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</si>
  <si>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</si>
  <si>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</si>
  <si>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</si>
  <si>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</si>
  <si>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</si>
  <si>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</si>
  <si>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</si>
  <si>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</si>
  <si>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</si>
  <si>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</si>
  <si>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</si>
  <si>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</si>
  <si>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</si>
  <si>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</si>
  <si>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</si>
  <si>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</si>
  <si>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</si>
  <si>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</si>
  <si>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</si>
  <si>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</si>
  <si>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</si>
  <si>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</si>
  <si>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</si>
  <si>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</si>
  <si>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</si>
  <si>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</si>
  <si>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</si>
  <si>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</si>
  <si>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</si>
  <si>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</si>
  <si>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</si>
  <si>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</si>
  <si>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</si>
  <si>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</si>
  <si>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</si>
  <si>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</si>
  <si>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</si>
  <si>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</si>
  <si>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</si>
  <si>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</si>
  <si>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</si>
  <si>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</si>
  <si>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</si>
  <si>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</si>
  <si>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</si>
  <si>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</si>
  <si>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</si>
  <si>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</si>
  <si>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</si>
  <si>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</si>
  <si>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</si>
  <si>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</si>
  <si>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</si>
  <si>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</si>
  <si>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</si>
  <si>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</si>
  <si>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</si>
  <si>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</si>
  <si>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</si>
  <si>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</si>
  <si>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</si>
  <si>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</si>
  <si>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</si>
  <si>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</si>
  <si>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</si>
  <si>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</si>
  <si>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</si>
  <si>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</si>
  <si>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</si>
  <si>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</si>
  <si>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</si>
  <si>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</si>
  <si>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</si>
  <si>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</si>
  <si>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</si>
  <si>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</si>
  <si>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</si>
  <si>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</si>
  <si>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</si>
  <si>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</si>
  <si>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</si>
  <si>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</si>
  <si>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</si>
  <si>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</si>
  <si>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</si>
  <si>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</si>
  <si>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</si>
  <si>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</si>
  <si>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</si>
  <si>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</si>
  <si>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</si>
  <si>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</si>
  <si>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</si>
  <si>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</si>
  <si>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</si>
  <si>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</si>
  <si>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</si>
  <si>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</si>
  <si>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</si>
  <si>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</si>
  <si>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</si>
  <si>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</si>
  <si>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</si>
  <si>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</si>
  <si>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</si>
  <si>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</si>
  <si>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</si>
  <si>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</si>
  <si>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</si>
  <si>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</si>
  <si>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</si>
  <si>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</si>
  <si>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</si>
  <si>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</si>
  <si>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</si>
  <si>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</si>
  <si>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</si>
  <si>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</si>
  <si>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</si>
  <si>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</si>
  <si>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</si>
  <si>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</si>
  <si>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</si>
  <si>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</si>
  <si>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</si>
  <si>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</si>
  <si>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</si>
  <si>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</si>
  <si>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</si>
  <si>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</si>
  <si>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</si>
  <si>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</si>
  <si>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</si>
  <si>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</si>
  <si>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</si>
  <si>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</si>
  <si>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</si>
  <si>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</si>
  <si>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</si>
  <si>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</si>
  <si>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</si>
  <si>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</si>
  <si>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</si>
  <si>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</si>
  <si>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</si>
  <si>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</si>
  <si>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</si>
  <si>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</si>
  <si>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</si>
  <si>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</si>
  <si>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</si>
  <si>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</si>
  <si>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</si>
  <si>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</si>
  <si>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</si>
  <si>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</si>
  <si>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</si>
  <si>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</si>
  <si>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</si>
  <si>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</si>
  <si>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</si>
  <si>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</si>
  <si>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</si>
  <si>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</si>
  <si>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</si>
  <si>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</si>
  <si>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</si>
  <si>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</si>
  <si>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</si>
  <si>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</si>
  <si>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</si>
  <si>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</si>
  <si>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</si>
  <si>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</si>
  <si>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</si>
  <si>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</si>
  <si>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</si>
  <si>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</si>
  <si>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</si>
  <si>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</si>
  <si>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</si>
  <si>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</si>
  <si>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</si>
  <si>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</si>
  <si>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</si>
  <si>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</si>
  <si>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</si>
  <si>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</si>
  <si>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</si>
  <si>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</si>
  <si>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</si>
  <si>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</si>
  <si>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</si>
  <si>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</si>
  <si>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</si>
  <si>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</si>
  <si>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</si>
  <si>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</si>
  <si>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</si>
  <si>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</si>
  <si>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</si>
  <si>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</si>
  <si>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</si>
  <si>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</si>
  <si>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</si>
  <si>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</si>
  <si>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</si>
  <si>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</si>
  <si>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</si>
  <si>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</si>
  <si>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</si>
  <si>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</si>
  <si>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</si>
  <si>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</si>
  <si>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</si>
  <si>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</si>
  <si>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</si>
  <si>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</si>
  <si>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</si>
  <si>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</si>
  <si>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</si>
  <si>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</si>
  <si>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</si>
  <si>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</si>
  <si>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</si>
  <si>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</si>
  <si>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</si>
  <si>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</si>
  <si>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</si>
  <si>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</si>
  <si>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</si>
  <si>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</si>
  <si>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</si>
  <si>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</si>
  <si>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</si>
  <si>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</si>
  <si>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</si>
  <si>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</si>
  <si>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</si>
  <si>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</si>
  <si>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</si>
  <si>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</si>
  <si>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</si>
  <si>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</si>
  <si>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</si>
  <si>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</si>
  <si>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</si>
  <si>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</si>
  <si>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</si>
  <si>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</si>
  <si>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</si>
  <si>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</si>
  <si>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</si>
  <si>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</si>
  <si>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</si>
  <si>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</si>
  <si>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</si>
  <si>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</si>
  <si>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</si>
  <si>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</si>
  <si>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</si>
  <si>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</si>
  <si>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</si>
  <si>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</si>
  <si>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</si>
  <si>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</si>
  <si>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</si>
  <si>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</si>
  <si>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</si>
  <si>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</si>
  <si>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</si>
  <si>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</si>
  <si>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</si>
  <si>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</si>
  <si>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</si>
  <si>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</si>
  <si>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</si>
  <si>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</si>
  <si>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</si>
  <si>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</si>
  <si>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</si>
  <si>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</si>
  <si>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</si>
  <si>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</si>
  <si>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</si>
  <si>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</si>
  <si>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</si>
  <si>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</si>
  <si>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</si>
  <si>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</si>
  <si>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</si>
  <si>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</si>
  <si>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</si>
  <si>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</si>
  <si>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</si>
  <si>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</si>
  <si>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</si>
  <si>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</si>
  <si>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</si>
  <si>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</si>
  <si>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</si>
  <si>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</si>
  <si>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</si>
  <si>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</si>
  <si>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</si>
  <si>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</si>
  <si>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</si>
  <si>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</si>
  <si>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</si>
  <si>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</si>
  <si>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</si>
  <si>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</si>
  <si>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</si>
  <si>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</si>
  <si>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</si>
  <si>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</si>
  <si>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</si>
  <si>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</si>
  <si>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</si>
  <si>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</si>
  <si>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</si>
  <si>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</si>
  <si>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</si>
  <si>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</si>
  <si>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</si>
  <si>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</si>
  <si>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</si>
  <si>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</si>
  <si>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</si>
  <si>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</si>
  <si>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</si>
  <si>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</si>
  <si>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</si>
  <si>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</si>
  <si>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</si>
  <si>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</si>
  <si>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</si>
  <si>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</si>
  <si>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</si>
  <si>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</si>
  <si>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</si>
  <si>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</si>
  <si>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</si>
  <si>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</si>
  <si>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</si>
  <si>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</si>
  <si>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</si>
  <si>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</si>
  <si>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</si>
  <si>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</si>
  <si>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</si>
  <si>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</si>
  <si>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</si>
  <si>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</si>
  <si>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</si>
  <si>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</si>
  <si>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</si>
  <si>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</si>
  <si>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</si>
  <si>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</si>
  <si>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</si>
  <si>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</si>
  <si>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</si>
  <si>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</si>
  <si>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</si>
  <si>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</si>
  <si>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</si>
  <si>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</si>
  <si>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</si>
  <si>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</si>
  <si>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</si>
  <si>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</si>
  <si>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</si>
  <si>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</si>
  <si>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</si>
  <si>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</si>
  <si>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</si>
  <si>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</si>
  <si>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</si>
  <si>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</si>
  <si>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</si>
  <si>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</si>
  <si>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</si>
  <si>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</si>
  <si>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</si>
  <si>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</si>
  <si>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</si>
  <si>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</si>
  <si>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</si>
  <si>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</si>
  <si>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</si>
  <si>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</si>
  <si>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</si>
  <si>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</si>
  <si>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</si>
  <si>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</si>
  <si>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</si>
  <si>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</si>
  <si>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</si>
  <si>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</si>
  <si>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</si>
  <si>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</si>
  <si>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</si>
  <si>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</si>
  <si>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</si>
  <si>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</si>
  <si>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</si>
  <si>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</si>
  <si>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</si>
  <si>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</si>
  <si>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</si>
  <si>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</si>
  <si>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</si>
  <si>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</si>
  <si>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</si>
  <si>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</si>
  <si>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</si>
  <si>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</si>
  <si>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</si>
  <si>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</si>
  <si>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</si>
  <si>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</si>
  <si>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</si>
  <si>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</si>
  <si>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</si>
  <si>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</si>
  <si>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</si>
  <si>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</si>
  <si>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</si>
  <si>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</si>
  <si>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</si>
  <si>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</si>
  <si>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</si>
  <si>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</si>
  <si>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</si>
  <si>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</si>
  <si>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</si>
  <si>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</si>
  <si>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</si>
  <si>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</si>
  <si>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</si>
  <si>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</si>
  <si>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</si>
  <si>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</si>
  <si>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</si>
  <si>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</si>
  <si>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</si>
  <si>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</si>
  <si>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</si>
  <si>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</si>
  <si>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</si>
  <si>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</si>
  <si>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</si>
  <si>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</si>
  <si>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</si>
  <si>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</si>
  <si>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</si>
  <si>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</si>
  <si>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</si>
  <si>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</si>
  <si>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</si>
  <si>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</si>
  <si>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</si>
  <si>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</si>
  <si>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</si>
  <si>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</si>
  <si>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</si>
  <si>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</si>
  <si>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</si>
  <si>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</si>
  <si>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</si>
  <si>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</si>
  <si>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</si>
  <si>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</si>
  <si>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</si>
  <si>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</si>
  <si>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</si>
  <si>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</si>
  <si>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</si>
  <si>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</si>
  <si>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</si>
  <si>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</si>
  <si>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</si>
  <si>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</si>
  <si>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</si>
  <si>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</si>
  <si>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</si>
  <si>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</si>
  <si>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</si>
  <si>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</si>
  <si>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</si>
  <si>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</si>
  <si>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</si>
  <si>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</si>
  <si>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</si>
  <si>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</si>
  <si>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</si>
  <si>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</si>
  <si>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</si>
  <si>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</si>
  <si>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</si>
  <si>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</si>
  <si>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</si>
  <si>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</si>
  <si>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</si>
  <si>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</si>
  <si>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</si>
  <si>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</si>
  <si>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</si>
  <si>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</si>
  <si>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</si>
  <si>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</si>
  <si>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</si>
  <si>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</si>
  <si>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</si>
  <si>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</si>
  <si>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</si>
  <si>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</si>
  <si>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</si>
  <si>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</si>
  <si>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</si>
  <si>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</si>
  <si>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</si>
  <si>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</si>
  <si>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</si>
  <si>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</si>
  <si>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</si>
  <si>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</si>
  <si>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</si>
  <si>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</si>
  <si>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</si>
  <si>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</si>
  <si>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</si>
  <si>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</si>
  <si>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</si>
  <si>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</si>
  <si>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</si>
  <si>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</si>
  <si>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</si>
  <si>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</si>
  <si>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</si>
  <si>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</si>
  <si>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</si>
  <si>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</si>
  <si>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</si>
  <si>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</si>
  <si>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</si>
  <si>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</si>
  <si>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</si>
  <si>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</si>
  <si>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</si>
  <si>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</si>
  <si>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</si>
  <si>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</si>
  <si>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</si>
  <si>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</si>
  <si>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</si>
  <si>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</si>
  <si>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</si>
  <si>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</si>
  <si>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</si>
  <si>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</si>
  <si>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</si>
  <si>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</si>
  <si>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</si>
  <si>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</si>
  <si>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</si>
  <si>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</si>
  <si>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</si>
  <si>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</si>
  <si>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</si>
  <si>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</si>
  <si>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</si>
  <si>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</si>
  <si>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</si>
  <si>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</si>
  <si>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</si>
  <si>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</si>
  <si>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</si>
  <si>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</si>
  <si>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</si>
  <si>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</si>
  <si>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</si>
  <si>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</si>
  <si>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</si>
  <si>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</si>
  <si>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</si>
  <si>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</si>
  <si>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</si>
  <si>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</si>
  <si>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</si>
  <si>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</si>
  <si>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</si>
  <si>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</si>
  <si>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</si>
  <si>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</si>
  <si>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</si>
  <si>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</si>
  <si>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</si>
  <si>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</si>
  <si>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</si>
  <si>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</si>
  <si>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</si>
  <si>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</si>
  <si>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</si>
  <si>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</si>
  <si>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</si>
  <si>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</si>
  <si>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</si>
  <si>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</si>
  <si>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</si>
  <si>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</si>
  <si>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</si>
  <si>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</si>
  <si>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</si>
  <si>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</si>
  <si>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</si>
  <si>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</si>
  <si>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</si>
  <si>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</si>
  <si>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</si>
  <si>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</si>
  <si>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</si>
  <si>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</si>
  <si>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</si>
  <si>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</si>
  <si>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</si>
  <si>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</si>
  <si>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</si>
  <si>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</si>
  <si>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</si>
  <si>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</si>
  <si>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</si>
  <si>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</si>
  <si>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</si>
  <si>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</si>
  <si>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</si>
  <si>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</si>
  <si>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</si>
  <si>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</si>
  <si>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</si>
  <si>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</si>
  <si>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</si>
  <si>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</si>
  <si>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</si>
  <si>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</si>
  <si>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</si>
  <si>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</si>
  <si>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</si>
  <si>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</si>
  <si>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</si>
  <si>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</si>
  <si>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</si>
  <si>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</si>
  <si>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</si>
  <si>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</si>
  <si>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</si>
  <si>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</si>
  <si>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</si>
  <si>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</si>
  <si>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</si>
  <si>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</si>
  <si>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</si>
  <si>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</si>
  <si>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</si>
  <si>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</si>
  <si>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</si>
  <si>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</si>
  <si>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</si>
  <si>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</si>
  <si>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</si>
  <si>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</si>
  <si>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</si>
  <si>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</si>
  <si>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</si>
  <si>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</si>
  <si>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</si>
  <si>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</si>
  <si>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</si>
  <si>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</si>
  <si>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</si>
  <si>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</si>
  <si>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</si>
  <si>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</si>
  <si>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</si>
  <si>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</si>
  <si>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</si>
  <si>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</si>
  <si>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</si>
  <si>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</si>
  <si>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</si>
  <si>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</si>
  <si>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</si>
  <si>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</si>
  <si>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</si>
  <si>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</si>
  <si>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</si>
  <si>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</si>
  <si>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</si>
  <si>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</si>
  <si>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</si>
  <si>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</si>
  <si>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</si>
  <si>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</si>
  <si>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</si>
  <si>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</si>
  <si>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</si>
  <si>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</si>
  <si>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</si>
  <si>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</si>
  <si>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</si>
  <si>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</si>
  <si>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</si>
  <si>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</si>
  <si>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</si>
  <si>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</si>
  <si>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</si>
  <si>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</si>
  <si>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</si>
  <si>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</si>
  <si>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</si>
  <si>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</si>
  <si>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</si>
  <si>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</si>
  <si>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</si>
  <si>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</si>
  <si>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</si>
  <si>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</si>
  <si>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</si>
  <si>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</si>
  <si>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</si>
  <si>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</si>
  <si>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</si>
  <si>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</si>
  <si>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</si>
  <si>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</si>
  <si>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</si>
  <si>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</si>
  <si>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</si>
  <si>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</si>
  <si>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</si>
  <si>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</si>
  <si>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</si>
  <si>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</si>
  <si>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</si>
  <si>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</si>
  <si>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</si>
  <si>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</si>
  <si>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</si>
  <si>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</si>
  <si>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</si>
  <si>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</si>
  <si>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</si>
  <si>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</si>
  <si>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</si>
  <si>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</si>
  <si>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</si>
  <si>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</si>
  <si>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</si>
  <si>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</si>
  <si>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</si>
  <si>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</si>
  <si>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</si>
  <si>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</si>
  <si>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</si>
  <si>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</si>
  <si>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</si>
  <si>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</si>
  <si>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</si>
  <si>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</si>
  <si>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</si>
  <si>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</si>
  <si>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</si>
  <si>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</si>
  <si>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</si>
  <si>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</si>
  <si>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</si>
  <si>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</si>
  <si>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</si>
  <si>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</si>
  <si>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</si>
  <si>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</si>
  <si>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</si>
  <si>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</si>
  <si>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</si>
  <si>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</si>
  <si>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</si>
  <si>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</si>
  <si>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</si>
  <si>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</si>
  <si>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</si>
  <si>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</si>
  <si>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</si>
  <si>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</si>
  <si>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</si>
  <si>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</si>
  <si>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</si>
  <si>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</si>
  <si>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</si>
  <si>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</si>
  <si>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</si>
  <si>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</si>
  <si>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</si>
  <si>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</si>
  <si>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</si>
  <si>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</si>
  <si>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</si>
  <si>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</si>
  <si>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</si>
  <si>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</si>
  <si>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</si>
  <si>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</si>
  <si>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</si>
  <si>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</si>
  <si>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</si>
  <si>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</si>
  <si>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</si>
  <si>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</si>
  <si>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</si>
  <si>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</si>
  <si>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</si>
  <si>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</si>
  <si>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</si>
  <si>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</si>
  <si>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</si>
  <si>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</si>
  <si>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</si>
  <si>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</si>
  <si>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</si>
  <si>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</si>
  <si>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</si>
  <si>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</si>
  <si>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</si>
  <si>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</si>
  <si>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</si>
  <si>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</si>
  <si>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</si>
  <si>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</si>
  <si>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</si>
  <si>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</si>
  <si>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</si>
  <si>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</si>
  <si>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</si>
  <si>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</si>
  <si>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</si>
  <si>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</si>
  <si>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</si>
  <si>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</si>
  <si>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</si>
  <si>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</si>
  <si>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</si>
  <si>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</si>
  <si>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</si>
  <si>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</si>
  <si>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</si>
  <si>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</si>
  <si>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</si>
  <si>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</si>
  <si>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</si>
  <si>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</si>
  <si>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</si>
  <si>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</si>
  <si>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</si>
  <si>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</si>
  <si>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</si>
  <si>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</si>
  <si>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</si>
  <si>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</si>
  <si>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</si>
  <si>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</si>
  <si>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</si>
  <si>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</si>
  <si>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</si>
  <si>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</si>
  <si>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</si>
  <si>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</si>
  <si>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</si>
  <si>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</si>
  <si>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</si>
  <si>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</si>
  <si>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</si>
  <si>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</si>
  <si>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</si>
  <si>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</si>
  <si>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</si>
  <si>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</si>
  <si>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</si>
  <si>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</si>
  <si>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</si>
  <si>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</si>
  <si>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</si>
  <si>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</si>
  <si>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</si>
  <si>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</si>
  <si>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</si>
  <si>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</si>
  <si>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</si>
  <si>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</si>
  <si>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</si>
  <si>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</si>
  <si>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</si>
  <si>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</si>
  <si>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</si>
  <si>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</si>
  <si>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</si>
  <si>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</si>
  <si>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</si>
  <si>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</si>
  <si>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</si>
  <si>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</si>
  <si>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</si>
  <si>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</si>
  <si>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</si>
  <si>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</si>
  <si>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</si>
  <si>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</si>
  <si>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</si>
  <si>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</si>
  <si>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</si>
  <si>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</si>
  <si>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</si>
  <si>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</si>
  <si>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</si>
  <si>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</si>
  <si>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</si>
  <si>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</si>
  <si>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</si>
  <si>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</si>
  <si>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</si>
  <si>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</si>
  <si>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</si>
  <si>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</si>
  <si>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</si>
  <si>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</si>
  <si>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</si>
  <si>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</si>
  <si>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</si>
  <si>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</si>
  <si>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</si>
  <si>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</si>
  <si>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</si>
  <si>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</si>
  <si>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</si>
  <si>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</si>
  <si>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</si>
  <si>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</si>
  <si>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</si>
  <si>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</si>
  <si>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</si>
  <si>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</si>
  <si>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</si>
  <si>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</si>
  <si>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</si>
  <si>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</si>
  <si>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</si>
  <si>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</si>
  <si>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</si>
  <si>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</si>
  <si>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</si>
  <si>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</si>
  <si>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</si>
  <si>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</si>
  <si>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</si>
  <si>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</si>
  <si>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</si>
  <si>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</si>
  <si>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</si>
  <si>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</si>
  <si>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</si>
  <si>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</si>
  <si>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</si>
  <si>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</si>
  <si>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</si>
  <si>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</si>
  <si>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</si>
  <si>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</si>
  <si>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</si>
  <si>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</si>
  <si>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</si>
  <si>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</si>
  <si>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</si>
  <si>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</si>
  <si>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</si>
  <si>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</si>
  <si>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</si>
  <si>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</si>
  <si>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</si>
  <si>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</si>
  <si>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</si>
  <si>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</si>
  <si>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</si>
  <si>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</si>
  <si>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</si>
  <si>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</si>
  <si>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</si>
  <si>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</si>
  <si>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</si>
  <si>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</si>
  <si>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</si>
  <si>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</si>
  <si>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</si>
  <si>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</si>
  <si>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</si>
  <si>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</si>
  <si>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</si>
  <si>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</si>
  <si>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</si>
  <si>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</si>
  <si>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</si>
  <si>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</si>
  <si>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</si>
  <si>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</si>
  <si>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</si>
  <si>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</si>
  <si>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</si>
  <si>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</si>
  <si>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</si>
  <si>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</si>
  <si>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</si>
  <si>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</si>
  <si>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</si>
  <si>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</si>
  <si>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</si>
  <si>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</si>
  <si>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</si>
  <si>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</si>
  <si>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</si>
  <si>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</si>
  <si>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</si>
  <si>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</si>
  <si>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</si>
  <si>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</si>
  <si>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</si>
  <si>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</si>
  <si>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</si>
  <si>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</si>
  <si>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</si>
  <si>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</si>
  <si>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</si>
  <si>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</si>
  <si>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</si>
  <si>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</si>
  <si>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</si>
  <si>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</si>
  <si>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</si>
  <si>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</si>
  <si>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</si>
  <si>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</si>
  <si>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</si>
  <si>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</si>
  <si>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</si>
  <si>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</si>
  <si>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</si>
  <si>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</si>
  <si>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</si>
  <si>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</si>
  <si>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</si>
  <si>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</si>
  <si>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</si>
  <si>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</si>
  <si>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</si>
  <si>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</si>
  <si>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</si>
  <si>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</si>
  <si>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</si>
  <si>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</si>
  <si>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</si>
  <si>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</si>
  <si>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</si>
  <si>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</si>
  <si>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</si>
  <si>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</si>
  <si>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</si>
  <si>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</si>
  <si>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</si>
  <si>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</si>
  <si>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</si>
  <si>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</si>
  <si>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</si>
  <si>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</si>
  <si>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</si>
  <si>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</si>
  <si>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</si>
  <si>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</si>
  <si>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</si>
  <si>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</si>
  <si>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</si>
  <si>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</si>
  <si>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</si>
  <si>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</si>
  <si>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</si>
  <si>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</si>
  <si>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</si>
  <si>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</si>
  <si>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</si>
  <si>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</si>
  <si>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</si>
  <si>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</si>
  <si>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</si>
  <si>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</si>
  <si>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</si>
  <si>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</si>
  <si>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</si>
  <si>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</si>
  <si>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</si>
  <si>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</si>
  <si>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</si>
  <si>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</si>
  <si>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</si>
  <si>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</si>
  <si>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</si>
  <si>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</si>
  <si>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</si>
  <si>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</si>
  <si>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</si>
  <si>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</si>
  <si>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</si>
  <si>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</si>
  <si>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</si>
  <si>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</si>
  <si>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</si>
  <si>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</si>
  <si>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</si>
  <si>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</si>
  <si>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</si>
  <si>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</si>
  <si>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</si>
  <si>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</si>
  <si>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</si>
  <si>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</si>
  <si>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</si>
  <si>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</si>
  <si>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</si>
  <si>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</si>
  <si>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</si>
  <si>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</si>
  <si>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</si>
  <si>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</si>
  <si>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</si>
  <si>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</si>
  <si>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</si>
  <si>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</si>
  <si>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</si>
  <si>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</si>
  <si>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</si>
  <si>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</si>
  <si>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</si>
  <si>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</si>
  <si>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</si>
  <si>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</si>
  <si>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</si>
  <si>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</si>
  <si>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</si>
  <si>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</si>
  <si>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</si>
  <si>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</si>
  <si>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</si>
  <si>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</si>
  <si>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</si>
  <si>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</si>
  <si>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</si>
  <si>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</si>
  <si>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</si>
  <si>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</si>
  <si>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</si>
  <si>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</si>
  <si>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</si>
  <si>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</si>
  <si>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</si>
  <si>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</si>
  <si>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</si>
  <si>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</si>
  <si>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</si>
  <si>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</si>
  <si>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</si>
  <si>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</si>
  <si>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</si>
  <si>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</si>
  <si>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</si>
  <si>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</si>
  <si>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</si>
  <si>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</si>
  <si>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</si>
  <si>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</si>
  <si>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</si>
  <si>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</si>
  <si>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</si>
  <si>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</si>
  <si>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</si>
  <si>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</si>
  <si>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</si>
  <si>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</si>
  <si>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</si>
  <si>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</si>
  <si>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</si>
  <si>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</si>
  <si>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</si>
  <si>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</si>
  <si>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</si>
  <si>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</si>
  <si>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</si>
  <si>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</si>
  <si>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</si>
  <si>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</si>
  <si>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</si>
  <si>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</si>
  <si>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</si>
  <si>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</si>
  <si>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</si>
  <si>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</si>
  <si>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</si>
  <si>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</si>
  <si>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</si>
  <si>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</si>
  <si>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</si>
  <si>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</si>
  <si>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</si>
  <si>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</si>
  <si>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</si>
  <si>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</si>
  <si>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</si>
  <si>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</si>
  <si>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</si>
  <si>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</si>
  <si>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</si>
  <si>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</si>
  <si>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</si>
  <si>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</si>
  <si>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</si>
  <si>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</si>
  <si>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</si>
  <si>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</si>
  <si>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</si>
  <si>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</si>
  <si>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</si>
  <si>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</si>
  <si>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</si>
  <si>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</si>
  <si>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</si>
  <si>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</si>
  <si>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</si>
  <si>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</si>
  <si>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</si>
  <si>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</si>
  <si>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</si>
  <si>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</si>
  <si>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</si>
  <si>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</si>
  <si>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</si>
  <si>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</si>
  <si>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</si>
  <si>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</si>
  <si>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</si>
  <si>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</si>
  <si>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</si>
  <si>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</si>
  <si>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</si>
  <si>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</si>
  <si>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</si>
  <si>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</si>
  <si>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</si>
  <si>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</si>
  <si>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</si>
  <si>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</si>
  <si>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</si>
  <si>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</si>
  <si>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</si>
  <si>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</si>
  <si>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</si>
  <si>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</si>
  <si>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</si>
  <si>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</si>
  <si>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</si>
  <si>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</si>
  <si>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</si>
  <si>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</si>
  <si>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</si>
  <si>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</si>
  <si>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</si>
  <si>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</si>
  <si>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</si>
  <si>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</si>
  <si>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</si>
  <si>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</si>
  <si>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</si>
  <si>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</si>
  <si>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</si>
  <si>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</si>
  <si>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</si>
  <si>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</si>
  <si>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</si>
  <si>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</si>
  <si>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</si>
  <si>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</si>
  <si>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</si>
  <si>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</si>
  <si>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</si>
  <si>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</si>
  <si>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</si>
  <si>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</si>
  <si>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</si>
  <si>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</si>
  <si>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</si>
  <si>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</si>
  <si>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</si>
  <si>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</si>
  <si>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</si>
  <si>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</si>
  <si>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</si>
  <si>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</si>
  <si>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</si>
  <si>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</si>
  <si>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</si>
  <si>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</si>
  <si>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</si>
  <si>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</si>
  <si>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</si>
  <si>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</si>
  <si>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</si>
  <si>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</si>
  <si>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</si>
  <si>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</si>
  <si>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</si>
  <si>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</si>
  <si>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</si>
  <si>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</si>
  <si>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</si>
  <si>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</si>
  <si>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</si>
  <si>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</si>
  <si>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</si>
  <si>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</si>
  <si>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</si>
  <si>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</si>
  <si>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</si>
  <si>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</si>
  <si>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</si>
  <si>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</si>
  <si>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</si>
  <si>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</si>
  <si>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</si>
  <si>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</si>
  <si>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</si>
  <si>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</si>
  <si>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</si>
  <si>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</si>
  <si>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</si>
  <si>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</si>
  <si>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</si>
  <si>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</si>
  <si>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</si>
  <si>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</si>
  <si>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</si>
  <si>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</si>
  <si>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</si>
  <si>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</si>
  <si>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</si>
  <si>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</si>
  <si>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</si>
  <si>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</si>
  <si>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</si>
  <si>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</si>
  <si>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</si>
  <si>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</si>
  <si>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</si>
  <si>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</si>
  <si>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</si>
  <si>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</si>
  <si>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</si>
  <si>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</si>
  <si>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</si>
  <si>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</si>
  <si>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</si>
  <si>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</si>
  <si>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</si>
  <si>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</si>
  <si>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</si>
  <si>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</si>
  <si>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</si>
  <si>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</si>
  <si>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</si>
  <si>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</si>
  <si>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</si>
  <si>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</si>
  <si>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</si>
  <si>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</si>
  <si>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</si>
  <si>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</si>
  <si>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</si>
  <si>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</si>
  <si>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</si>
  <si>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</si>
  <si>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</si>
  <si>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</si>
  <si>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</si>
  <si>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</si>
  <si>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</si>
  <si>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</si>
  <si>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</si>
  <si>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</si>
  <si>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</si>
  <si>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</si>
  <si>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</si>
  <si>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</si>
  <si>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</si>
  <si>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</si>
  <si>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</si>
  <si>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</si>
  <si>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</si>
  <si>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</si>
  <si>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</si>
  <si>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</si>
  <si>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</si>
  <si>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</si>
  <si>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</si>
  <si>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</si>
  <si>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</si>
  <si>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</si>
  <si>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</si>
  <si>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</si>
  <si>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</si>
  <si>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</si>
  <si>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</si>
  <si>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</si>
  <si>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</si>
  <si>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</si>
  <si>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</si>
  <si>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</si>
  <si>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</si>
  <si>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</si>
  <si>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</si>
  <si>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</si>
  <si>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</si>
  <si>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</si>
  <si>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</si>
  <si>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</si>
  <si>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</si>
  <si>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</si>
  <si>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</si>
  <si>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</si>
  <si>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</si>
  <si>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</si>
  <si>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</si>
  <si>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</si>
  <si>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</si>
  <si>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</si>
  <si>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</si>
  <si>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</si>
  <si>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</si>
  <si>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</si>
  <si>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</si>
  <si>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</si>
  <si>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</si>
  <si>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</si>
  <si>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</si>
  <si>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</si>
  <si>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</si>
  <si>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</si>
  <si>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</si>
  <si>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</si>
  <si>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</si>
  <si>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</si>
  <si>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</si>
  <si>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</si>
  <si>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</si>
  <si>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</si>
  <si>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</si>
  <si>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</si>
  <si>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</si>
  <si>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</si>
  <si>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</si>
  <si>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</si>
  <si>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</si>
  <si>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</si>
  <si>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</si>
  <si>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</si>
  <si>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</si>
  <si>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</si>
  <si>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</si>
  <si>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</si>
  <si>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</si>
  <si>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</si>
  <si>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</si>
  <si>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</si>
  <si>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</si>
  <si>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</si>
  <si>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</si>
  <si>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</si>
  <si>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</si>
  <si>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</si>
  <si>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</si>
  <si>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</si>
  <si>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</si>
  <si>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</si>
  <si>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</si>
  <si>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</si>
  <si>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</si>
  <si>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</si>
  <si>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</si>
  <si>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</si>
  <si>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</si>
  <si>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</si>
  <si>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</si>
  <si>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</si>
  <si>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</si>
  <si>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</si>
  <si>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</si>
  <si>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</si>
  <si>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</si>
  <si>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</si>
  <si>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</si>
  <si>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</si>
  <si>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</si>
  <si>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</si>
  <si>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</si>
  <si>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</si>
  <si>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</si>
  <si>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</si>
  <si>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</si>
  <si>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</si>
  <si>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</si>
  <si>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</si>
  <si>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</si>
  <si>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</si>
  <si>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</si>
  <si>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</si>
  <si>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</si>
  <si>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</si>
  <si>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</si>
  <si>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</si>
  <si>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</si>
  <si>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</si>
  <si>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</si>
  <si>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</si>
  <si>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</si>
  <si>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</si>
  <si>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</si>
  <si>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</si>
  <si>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</si>
  <si>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</si>
  <si>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</si>
  <si>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</si>
  <si>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</si>
  <si>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</si>
  <si>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</si>
  <si>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</si>
  <si>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</si>
  <si>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</si>
  <si>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</si>
  <si>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</si>
  <si>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</si>
  <si>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</si>
  <si>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</si>
  <si>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</si>
  <si>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</si>
  <si>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</si>
  <si>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</si>
  <si>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</si>
  <si>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</si>
  <si>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</si>
  <si>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</si>
  <si>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</si>
  <si>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</si>
  <si>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</si>
  <si>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</si>
  <si>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</si>
  <si>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</si>
  <si>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</si>
  <si>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</si>
  <si>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</si>
  <si>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</si>
  <si>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</si>
  <si>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</si>
  <si>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</si>
  <si>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</si>
  <si>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</si>
  <si>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</si>
  <si>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</si>
  <si>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</si>
  <si>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</si>
  <si>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</si>
  <si>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</si>
  <si>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</si>
  <si>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</si>
  <si>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</si>
  <si>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</si>
  <si>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</si>
  <si>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</si>
  <si>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</si>
  <si>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</si>
  <si>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</si>
  <si>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</si>
  <si>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</si>
  <si>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</si>
  <si>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</si>
  <si>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</si>
  <si>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</si>
  <si>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</si>
  <si>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</si>
  <si>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</si>
  <si>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</si>
  <si>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</si>
  <si>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</si>
  <si>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</si>
  <si>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</si>
  <si>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</si>
  <si>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</si>
  <si>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</si>
  <si>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</si>
  <si>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</si>
  <si>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</si>
  <si>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</si>
  <si>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</si>
  <si>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</si>
  <si>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</si>
  <si>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</si>
  <si>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</si>
  <si>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</si>
  <si>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</si>
  <si>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</si>
  <si>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</si>
  <si>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</si>
  <si>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</si>
  <si>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</si>
  <si>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</si>
  <si>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</si>
  <si>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</si>
  <si>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</si>
  <si>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</si>
  <si>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</si>
  <si>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</si>
  <si>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</si>
  <si>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</si>
  <si>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</si>
  <si>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</si>
  <si>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</si>
  <si>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</si>
  <si>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</si>
  <si>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</si>
  <si>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</si>
  <si>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</si>
  <si>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</si>
  <si>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</si>
  <si>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</si>
  <si>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</si>
  <si>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</si>
  <si>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</si>
  <si>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</si>
  <si>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</si>
  <si>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</si>
  <si>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</si>
  <si>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</si>
  <si>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</si>
  <si>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</si>
  <si>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</si>
  <si>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</si>
  <si>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</si>
  <si>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</si>
  <si>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</si>
  <si>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</si>
  <si>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</si>
  <si>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</si>
  <si>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</si>
  <si>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</si>
  <si>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</si>
  <si>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</si>
  <si>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</si>
  <si>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</si>
  <si>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</si>
  <si>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</si>
  <si>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</si>
  <si>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</si>
  <si>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</si>
  <si>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</si>
  <si>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</si>
  <si>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</si>
  <si>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</si>
  <si>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</si>
  <si>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</si>
  <si>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</si>
  <si>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</si>
  <si>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</si>
  <si>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</si>
  <si>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</si>
  <si>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</si>
  <si>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</si>
  <si>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</si>
  <si>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</si>
  <si>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</si>
  <si>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</si>
  <si>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</si>
  <si>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</si>
  <si>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</si>
  <si>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</si>
  <si>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</si>
  <si>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</si>
  <si>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</si>
  <si>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</si>
  <si>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</si>
  <si>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</si>
  <si>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</si>
  <si>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</si>
  <si>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</si>
  <si>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</si>
  <si>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</si>
  <si>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</si>
  <si>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</si>
  <si>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</si>
  <si>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</si>
  <si>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</si>
  <si>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</si>
  <si>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</si>
  <si>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</si>
  <si>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</si>
  <si>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</si>
  <si>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</si>
  <si>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</si>
  <si>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</si>
  <si>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</si>
  <si>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</si>
  <si>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</si>
  <si>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</si>
  <si>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</si>
  <si>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</si>
  <si>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</si>
  <si>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</si>
  <si>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</si>
  <si>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</si>
  <si>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</si>
  <si>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</si>
  <si>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</si>
  <si>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</si>
  <si>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</si>
  <si>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</si>
  <si>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</si>
  <si>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</si>
  <si>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</si>
  <si>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</si>
  <si>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</si>
  <si>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</si>
  <si>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</si>
  <si>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</si>
  <si>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</si>
  <si>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</si>
  <si>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</si>
  <si>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</si>
  <si>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</si>
  <si>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</si>
  <si>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</si>
  <si>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</si>
  <si>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</si>
  <si>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</si>
  <si>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</si>
  <si>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</si>
  <si>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</si>
  <si>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</si>
  <si>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</si>
  <si>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</si>
  <si>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</si>
  <si>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</si>
  <si>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</si>
  <si>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</si>
  <si>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</si>
  <si>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</si>
  <si>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</si>
  <si>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</si>
  <si>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</si>
  <si>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</si>
  <si>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</si>
  <si>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</si>
  <si>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</si>
  <si>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</si>
  <si>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</si>
  <si>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</si>
  <si>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</si>
  <si>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</si>
  <si>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</si>
  <si>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</si>
  <si>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</si>
  <si>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</si>
  <si>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</si>
  <si>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</si>
  <si>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</si>
  <si>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</si>
  <si>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</si>
  <si>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</si>
  <si>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</si>
  <si>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</si>
  <si>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</si>
  <si>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</si>
  <si>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</si>
  <si>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</si>
  <si>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</si>
  <si>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</si>
  <si>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</si>
  <si>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</si>
  <si>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</si>
  <si>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</si>
  <si>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</si>
  <si>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</si>
  <si>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</si>
  <si>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</si>
  <si>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</si>
  <si>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</si>
  <si>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</si>
  <si>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</si>
  <si>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</si>
  <si>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</si>
  <si>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</si>
  <si>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</si>
  <si>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</si>
  <si>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</si>
  <si>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</si>
  <si>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</si>
  <si>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</si>
  <si>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</si>
  <si>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</si>
  <si>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</si>
  <si>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</si>
  <si>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</si>
  <si>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</si>
  <si>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</si>
  <si>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</si>
  <si>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</si>
  <si>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</si>
  <si>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</si>
  <si>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</si>
  <si>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</si>
  <si>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</si>
  <si>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</si>
  <si>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</si>
  <si>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</si>
  <si>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</si>
  <si>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</si>
  <si>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</si>
  <si>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</si>
  <si>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</si>
  <si>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</si>
  <si>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</si>
  <si>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</si>
  <si>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</si>
  <si>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</si>
  <si>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</si>
  <si>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</si>
  <si>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</si>
  <si>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</si>
  <si>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</si>
  <si>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</si>
  <si>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</si>
  <si>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</si>
  <si>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</si>
  <si>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</si>
  <si>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</si>
  <si>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</si>
  <si>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</si>
  <si>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</si>
  <si>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</si>
  <si>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</si>
  <si>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</si>
  <si>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</si>
  <si>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</si>
  <si>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</si>
  <si>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</si>
  <si>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</si>
  <si>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</si>
  <si>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</si>
  <si>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</si>
  <si>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</si>
  <si>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</si>
  <si>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</si>
  <si>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</si>
  <si>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</si>
  <si>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</si>
  <si>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</si>
  <si>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</si>
  <si>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</si>
  <si>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</si>
  <si>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</si>
  <si>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</si>
  <si>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</si>
  <si>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</si>
  <si>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</si>
  <si>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</si>
  <si>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</si>
  <si>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</si>
  <si>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</si>
  <si>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</si>
  <si>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</si>
  <si>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</si>
  <si>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</si>
  <si>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</si>
  <si>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</si>
  <si>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</si>
  <si>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</si>
  <si>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</si>
  <si>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</si>
  <si>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</si>
  <si>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</si>
  <si>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</si>
  <si>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</si>
  <si>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</si>
  <si>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</si>
  <si>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</si>
  <si>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</si>
  <si>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</si>
  <si>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</si>
  <si>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</si>
  <si>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</si>
  <si>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</si>
  <si>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</si>
  <si>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</si>
  <si>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</si>
  <si>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</si>
  <si>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</si>
  <si>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</si>
  <si>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</si>
  <si>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</si>
  <si>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</si>
  <si>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</si>
  <si>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</si>
  <si>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</si>
  <si>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</si>
  <si>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</si>
  <si>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</si>
  <si>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</si>
  <si>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</si>
  <si>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</si>
  <si>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</si>
  <si>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</si>
  <si>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</si>
  <si>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</si>
  <si>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</si>
  <si>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</si>
  <si>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</si>
  <si>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</si>
  <si>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</si>
  <si>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</si>
  <si>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</si>
  <si>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</si>
  <si>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</si>
  <si>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</si>
  <si>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</si>
  <si>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</si>
  <si>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</si>
  <si>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</si>
  <si>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</si>
  <si>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</si>
  <si>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</si>
  <si>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</si>
  <si>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</si>
  <si>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</si>
  <si>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</si>
  <si>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</si>
  <si>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</si>
  <si>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</si>
  <si>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</si>
  <si>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</si>
  <si>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</si>
  <si>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</si>
  <si>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</si>
  <si>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</si>
  <si>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</si>
  <si>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</si>
  <si>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</si>
  <si>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</si>
  <si>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</si>
  <si>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</si>
  <si>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</si>
  <si>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</si>
  <si>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</si>
  <si>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</si>
  <si>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</si>
  <si>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</si>
  <si>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</si>
  <si>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</si>
  <si>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</si>
  <si>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</si>
  <si>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</si>
  <si>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</si>
  <si>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</si>
  <si>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</si>
  <si>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</si>
  <si>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</si>
  <si>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</si>
  <si>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</si>
  <si>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</si>
  <si>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</si>
  <si>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</si>
  <si>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</si>
  <si>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</si>
  <si>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</si>
  <si>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</si>
  <si>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</si>
  <si>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</si>
  <si>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</si>
  <si>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</si>
  <si>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</si>
  <si>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</si>
  <si>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</si>
  <si>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</si>
  <si>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</si>
  <si>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</si>
  <si>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</si>
  <si>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</si>
  <si>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</si>
  <si>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</si>
  <si>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</si>
  <si>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</si>
  <si>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</si>
  <si>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</si>
  <si>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</si>
  <si>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</si>
  <si>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</si>
  <si>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</si>
  <si>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</si>
  <si>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</si>
  <si>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</si>
  <si>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</si>
  <si>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</si>
  <si>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</si>
  <si>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</si>
  <si>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</si>
  <si>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</si>
  <si>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</si>
  <si>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</si>
  <si>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</si>
  <si>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</si>
  <si>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</si>
  <si>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</si>
  <si>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</si>
  <si>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</si>
  <si>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</si>
  <si>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</si>
  <si>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</si>
  <si>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</si>
  <si>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</si>
  <si>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</si>
  <si>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</si>
  <si>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</si>
  <si>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</si>
  <si>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</si>
  <si>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</si>
  <si>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</si>
  <si>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</si>
  <si>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</si>
  <si>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</si>
  <si>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</si>
  <si>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</si>
  <si>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</si>
  <si>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</si>
  <si>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</si>
  <si>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</si>
  <si>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</si>
  <si>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</si>
  <si>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</si>
  <si>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</si>
  <si>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</si>
  <si>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</si>
  <si>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</si>
  <si>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</si>
  <si>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</si>
  <si>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</si>
  <si>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</si>
  <si>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</si>
  <si>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</si>
  <si>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</si>
  <si>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</si>
  <si>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</si>
  <si>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</si>
  <si>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</si>
  <si>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</si>
  <si>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</si>
  <si>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</si>
  <si>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</si>
  <si>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</si>
  <si>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</si>
  <si>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</si>
  <si>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</si>
  <si>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</si>
  <si>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</si>
  <si>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</si>
  <si>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</si>
  <si>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</si>
  <si>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</si>
  <si>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</si>
  <si>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</si>
  <si>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</si>
  <si>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</si>
  <si>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</si>
  <si>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</si>
  <si>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</si>
  <si>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</si>
  <si>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</si>
  <si>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</si>
  <si>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</si>
  <si>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</si>
  <si>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</si>
  <si>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</si>
  <si>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</si>
  <si>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</si>
  <si>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</si>
  <si>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</si>
  <si>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</si>
  <si>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</si>
  <si>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</si>
  <si>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</si>
  <si>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</si>
  <si>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</si>
  <si>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</si>
  <si>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</si>
  <si>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</si>
  <si>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</si>
  <si>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</si>
  <si>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</si>
  <si>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</si>
  <si>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</si>
  <si>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</si>
  <si>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</si>
  <si>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</si>
  <si>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</si>
  <si>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</si>
  <si>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</si>
  <si>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</si>
  <si>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</si>
  <si>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</si>
  <si>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</si>
  <si>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</si>
  <si>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</si>
  <si>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</si>
  <si>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</si>
  <si>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</si>
  <si>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</si>
  <si>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</si>
  <si>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</si>
  <si>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</si>
  <si>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</si>
  <si>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</si>
  <si>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</si>
  <si>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</si>
  <si>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</si>
  <si>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</si>
  <si>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</si>
  <si>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</si>
  <si>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</si>
  <si>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</si>
  <si>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</si>
  <si>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</si>
  <si>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</si>
  <si>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</si>
  <si>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</si>
  <si>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</si>
  <si>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</si>
  <si>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</si>
  <si>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</si>
  <si>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</si>
  <si>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</si>
  <si>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</si>
  <si>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</si>
  <si>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</si>
  <si>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</si>
  <si>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</si>
  <si>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</si>
  <si>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</si>
  <si>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</si>
  <si>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</si>
  <si>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</si>
  <si>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</si>
  <si>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</si>
  <si>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</si>
  <si>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</si>
  <si>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</si>
  <si>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</si>
  <si>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</si>
  <si>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</si>
  <si>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</si>
  <si>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</si>
  <si>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</si>
  <si>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</si>
  <si>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</si>
  <si>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</si>
  <si>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</si>
  <si>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</si>
  <si>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</si>
  <si>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</si>
  <si>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</si>
  <si>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</si>
  <si>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</si>
  <si>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</si>
  <si>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</si>
  <si>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</si>
  <si>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</si>
  <si>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</si>
  <si>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</si>
  <si>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</si>
  <si>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</si>
  <si>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</si>
  <si>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</si>
  <si>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</si>
  <si>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</si>
  <si>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</si>
  <si>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</si>
  <si>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</si>
  <si>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</si>
  <si>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</si>
  <si>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</si>
  <si>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</si>
  <si>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</si>
  <si>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</si>
  <si>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</si>
  <si>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</si>
  <si>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</si>
  <si>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</si>
  <si>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</si>
  <si>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</si>
  <si>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</si>
  <si>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</si>
  <si>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</si>
  <si>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</si>
  <si>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</si>
  <si>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</si>
  <si>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</si>
  <si>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</si>
  <si>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</si>
  <si>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</si>
  <si>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</si>
  <si>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</si>
  <si>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</si>
  <si>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</si>
  <si>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</si>
  <si>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</si>
  <si>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</si>
  <si>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</si>
  <si>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</si>
  <si>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</si>
  <si>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</si>
  <si>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</si>
  <si>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</si>
  <si>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</si>
  <si>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</si>
  <si>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</si>
  <si>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</si>
  <si>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</si>
  <si>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</si>
  <si>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</si>
  <si>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</si>
  <si>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</si>
  <si>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</si>
  <si>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</si>
  <si>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</si>
  <si>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</si>
  <si>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</si>
  <si>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</si>
  <si>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</si>
  <si>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</si>
  <si>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</si>
  <si>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</si>
  <si>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</si>
  <si>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</si>
  <si>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</si>
  <si>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</si>
  <si>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</si>
  <si>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</si>
  <si>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</si>
  <si>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</si>
  <si>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</si>
  <si>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</si>
  <si>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</si>
  <si>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</si>
  <si>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</si>
  <si>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</si>
  <si>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</si>
  <si>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</si>
  <si>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</si>
  <si>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</si>
  <si>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</si>
  <si>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</si>
  <si>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</si>
  <si>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</si>
  <si>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</si>
  <si>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</si>
  <si>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</si>
  <si>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</si>
  <si>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</si>
  <si>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</si>
  <si>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</si>
  <si>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</si>
  <si>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</si>
  <si>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</si>
  <si>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</si>
  <si>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</si>
  <si>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</si>
  <si>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</si>
  <si>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</si>
  <si>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</si>
  <si>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</si>
  <si>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</si>
  <si>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</si>
  <si>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</si>
  <si>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</si>
  <si>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</si>
  <si>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</si>
  <si>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</si>
  <si>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</si>
  <si>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</si>
  <si>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</si>
  <si>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</si>
  <si>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</si>
  <si>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</si>
  <si>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</si>
  <si>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</si>
  <si>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</si>
  <si>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</si>
  <si>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</si>
  <si>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</si>
  <si>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</si>
  <si>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</si>
  <si>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</si>
  <si>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</si>
  <si>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</si>
  <si>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</si>
  <si>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</si>
  <si>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</si>
  <si>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</si>
  <si>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</si>
  <si>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</si>
  <si>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</si>
  <si>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</si>
  <si>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</si>
  <si>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</si>
  <si>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</si>
  <si>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</si>
  <si>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</si>
  <si>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</si>
  <si>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</si>
  <si>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</si>
  <si>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</si>
  <si>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</si>
  <si>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</si>
  <si>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</si>
  <si>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</si>
  <si>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</si>
  <si>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</si>
  <si>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</si>
  <si>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</si>
  <si>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</si>
  <si>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</si>
  <si>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</si>
  <si>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</si>
  <si>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</si>
  <si>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</si>
  <si>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</si>
  <si>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</si>
  <si>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</si>
  <si>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</si>
  <si>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</si>
  <si>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</si>
  <si>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</si>
  <si>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</si>
  <si>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</si>
  <si>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</si>
  <si>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</si>
  <si>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</si>
  <si>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</si>
  <si>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</si>
  <si>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</si>
  <si>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</si>
  <si>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</si>
  <si>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</si>
  <si>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</si>
  <si>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</si>
  <si>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</si>
  <si>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</si>
  <si>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</si>
  <si>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</si>
  <si>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</si>
  <si>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</si>
  <si>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</si>
  <si>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</si>
  <si>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</si>
  <si>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</si>
  <si>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</si>
  <si>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</si>
  <si>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</si>
  <si>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</si>
  <si>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</si>
  <si>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</si>
  <si>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</si>
  <si>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</si>
  <si>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</si>
  <si>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</si>
  <si>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</si>
  <si>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</si>
  <si>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</si>
  <si>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</si>
  <si>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</si>
  <si>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</si>
  <si>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</si>
  <si>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</si>
  <si>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</si>
  <si>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</si>
  <si>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</si>
  <si>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</si>
  <si>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</si>
  <si>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</si>
  <si>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</si>
  <si>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</si>
  <si>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</si>
  <si>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</si>
  <si>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</si>
  <si>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</si>
  <si>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</si>
  <si>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</si>
  <si>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</si>
  <si>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</si>
  <si>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</si>
  <si>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</si>
  <si>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</si>
  <si>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</si>
  <si>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</si>
  <si>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</si>
  <si>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</si>
  <si>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</si>
  <si>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</si>
  <si>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</si>
  <si>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</si>
  <si>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</si>
  <si>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</si>
  <si>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</si>
  <si>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</si>
  <si>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</si>
  <si>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</si>
  <si>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</si>
  <si>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</si>
  <si>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</si>
  <si>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</si>
  <si>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</si>
  <si>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</si>
  <si>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</si>
  <si>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</si>
  <si>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</si>
  <si>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</si>
  <si>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</si>
  <si>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</si>
  <si>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</si>
  <si>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</si>
  <si>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</si>
  <si>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</si>
  <si>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</si>
  <si>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</si>
  <si>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</si>
  <si>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</si>
  <si>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</si>
  <si>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</si>
  <si>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</si>
  <si>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</si>
  <si>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</si>
  <si>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</si>
  <si>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</si>
  <si>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</si>
  <si>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</si>
  <si>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</si>
  <si>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</si>
  <si>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</si>
  <si>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</si>
  <si>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</si>
  <si>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</si>
  <si>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</si>
  <si>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</si>
  <si>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</si>
  <si>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</si>
  <si>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</si>
  <si>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</si>
  <si>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</si>
  <si>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</si>
  <si>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</si>
  <si>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</si>
  <si>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</si>
  <si>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</si>
  <si>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</si>
  <si>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</si>
  <si>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</si>
  <si>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</si>
  <si>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</si>
  <si>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</si>
  <si>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</si>
  <si>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</si>
  <si>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</si>
  <si>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</si>
  <si>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</si>
  <si>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</si>
  <si>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</si>
  <si>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</si>
  <si>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</si>
  <si>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</si>
  <si>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</si>
  <si>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</si>
  <si>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</si>
  <si>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</si>
  <si>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</si>
  <si>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</si>
  <si>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</si>
  <si>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</si>
  <si>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</si>
  <si>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</si>
  <si>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</si>
  <si>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</si>
  <si>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</si>
  <si>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</si>
  <si>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</si>
  <si>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</si>
  <si>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</si>
  <si>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</si>
  <si>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</si>
  <si>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</si>
  <si>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</si>
  <si>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</si>
  <si>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</si>
  <si>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</si>
  <si>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</si>
  <si>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</si>
  <si>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</si>
  <si>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</si>
  <si>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</si>
  <si>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</si>
  <si>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</si>
  <si>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</si>
  <si>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</si>
  <si>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</si>
  <si>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</si>
  <si>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</si>
  <si>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</si>
  <si>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</si>
  <si>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</si>
  <si>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</si>
  <si>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</si>
  <si>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</si>
  <si>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</si>
  <si>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</si>
  <si>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</si>
  <si>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</si>
  <si>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</si>
  <si>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</si>
  <si>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</si>
  <si>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</si>
  <si>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</si>
  <si>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</si>
  <si>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</si>
  <si>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</si>
  <si>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</si>
  <si>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</si>
  <si>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</si>
  <si>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</si>
  <si>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</si>
  <si>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</si>
  <si>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</si>
  <si>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</si>
  <si>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</si>
  <si>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</si>
  <si>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</si>
  <si>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</si>
  <si>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</si>
  <si>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</si>
  <si>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</si>
  <si>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</si>
  <si>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</si>
  <si>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</si>
  <si>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</si>
  <si>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</si>
  <si>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</si>
  <si>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</si>
  <si>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</si>
  <si>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</si>
  <si>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</si>
  <si>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</si>
  <si>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</si>
  <si>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</si>
  <si>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</si>
  <si>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</si>
  <si>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</si>
  <si>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</si>
  <si>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</si>
  <si>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</si>
  <si>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</si>
  <si>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</si>
  <si>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</si>
  <si>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</si>
  <si>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</si>
  <si>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</si>
  <si>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</si>
  <si>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</si>
  <si>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</si>
  <si>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</si>
  <si>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</si>
  <si>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</si>
  <si>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</si>
  <si>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</si>
  <si>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</si>
  <si>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</si>
  <si>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</si>
  <si>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</si>
  <si>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</si>
  <si>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</si>
  <si>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</si>
  <si>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</si>
  <si>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</si>
  <si>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</si>
  <si>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</si>
  <si>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</si>
  <si>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</si>
  <si>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</si>
  <si>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</si>
  <si>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</si>
  <si>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</si>
  <si>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</si>
  <si>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</si>
  <si>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</si>
  <si>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</si>
  <si>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</si>
  <si>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</si>
  <si>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</si>
  <si>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</si>
  <si>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</si>
  <si>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</si>
  <si>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</si>
  <si>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</si>
  <si>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</si>
  <si>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</si>
  <si>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</si>
  <si>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</si>
  <si>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</si>
  <si>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</si>
  <si>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</si>
  <si>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</si>
  <si>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</si>
  <si>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</si>
  <si>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</si>
  <si>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</si>
  <si>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</si>
  <si>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</si>
  <si>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</si>
  <si>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</si>
  <si>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</si>
  <si>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</si>
  <si>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</si>
  <si>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</si>
  <si>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</si>
  <si>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</si>
  <si>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</si>
  <si>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</si>
  <si>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</si>
  <si>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</si>
  <si>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</si>
  <si>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</si>
  <si>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</si>
  <si>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</si>
  <si>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</si>
  <si>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</si>
  <si>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</si>
  <si>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</si>
  <si>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</si>
  <si>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</si>
  <si>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</si>
  <si>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</si>
  <si>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</si>
  <si>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</si>
  <si>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</si>
  <si>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</si>
  <si>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</si>
  <si>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</si>
  <si>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</si>
  <si>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</si>
  <si>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</si>
  <si>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</si>
  <si>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</si>
  <si>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</si>
  <si>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</si>
  <si>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</si>
  <si>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</si>
  <si>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</si>
  <si>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</si>
  <si>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</si>
  <si>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</si>
  <si>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</si>
  <si>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</si>
  <si>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</si>
  <si>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</si>
  <si>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</si>
  <si>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</si>
  <si>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</si>
  <si>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</si>
  <si>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</si>
  <si>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</si>
  <si>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</si>
  <si>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</si>
  <si>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</si>
  <si>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</si>
  <si>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</si>
  <si>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</si>
  <si>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</si>
  <si>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</si>
  <si>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</si>
  <si>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</si>
  <si>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</si>
  <si>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</si>
  <si>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</si>
  <si>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</si>
  <si>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</si>
  <si>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</si>
  <si>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</si>
  <si>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</si>
  <si>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</si>
  <si>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</si>
  <si>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</si>
  <si>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</si>
  <si>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</si>
  <si>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</si>
  <si>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</si>
  <si>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</si>
  <si>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</si>
  <si>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</si>
  <si>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</si>
  <si>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</si>
  <si>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</si>
  <si>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</si>
  <si>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</si>
  <si>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</si>
  <si>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</si>
  <si>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</si>
  <si>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</si>
  <si>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</si>
  <si>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</si>
  <si>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</si>
  <si>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</si>
  <si>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</si>
  <si>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</si>
  <si>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</si>
  <si>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</si>
  <si>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</si>
  <si>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</si>
  <si>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</si>
  <si>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</si>
  <si>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</si>
  <si>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</si>
  <si>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</si>
  <si>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</si>
  <si>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</si>
  <si>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</si>
  <si>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</si>
  <si>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</si>
  <si>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</si>
  <si>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</si>
  <si>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</si>
  <si>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</si>
  <si>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</si>
  <si>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</si>
  <si>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</si>
  <si>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</si>
  <si>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</si>
  <si>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</si>
  <si>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</si>
  <si>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</si>
  <si>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</si>
  <si>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</si>
  <si>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</si>
  <si>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</si>
  <si>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</si>
  <si>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</si>
  <si>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</si>
  <si>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</si>
  <si>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</si>
  <si>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</si>
  <si>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</si>
  <si>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</si>
  <si>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</si>
  <si>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</si>
  <si>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</si>
  <si>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</si>
  <si>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</si>
  <si>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</si>
  <si>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</si>
  <si>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</si>
  <si>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</si>
  <si>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</si>
  <si>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</si>
  <si>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</si>
  <si>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</si>
  <si>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</si>
  <si>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</si>
  <si>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</si>
  <si>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</si>
  <si>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</si>
  <si>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</si>
  <si>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</si>
  <si>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</si>
  <si>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</si>
  <si>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</si>
  <si>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</si>
  <si>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</si>
  <si>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</si>
  <si>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</si>
  <si>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</si>
  <si>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</si>
  <si>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</si>
  <si>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</si>
  <si>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</si>
  <si>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</si>
  <si>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</si>
  <si>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</si>
  <si>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</si>
  <si>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</si>
  <si>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</si>
  <si>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</si>
  <si>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</si>
  <si>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</si>
  <si>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</si>
  <si>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</si>
  <si>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</si>
  <si>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</si>
  <si>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</si>
  <si>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</si>
  <si>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</si>
  <si>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</si>
  <si>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</si>
  <si>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</si>
  <si>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</si>
  <si>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</si>
  <si>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</si>
  <si>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</si>
  <si>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</si>
  <si>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</si>
  <si>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</si>
  <si>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</si>
  <si>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</si>
  <si>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</si>
  <si>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</si>
  <si>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</si>
  <si>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</si>
  <si>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</si>
  <si>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</si>
  <si>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</si>
  <si>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</si>
  <si>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</si>
  <si>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</si>
  <si>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</si>
  <si>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</si>
  <si>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</si>
  <si>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</si>
  <si>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</si>
  <si>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</si>
  <si>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</si>
  <si>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</si>
  <si>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</si>
  <si>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</si>
  <si>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</si>
  <si>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</si>
  <si>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</si>
  <si>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</si>
  <si>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</si>
  <si>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</si>
  <si>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</si>
  <si>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</si>
  <si>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</si>
  <si>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</si>
  <si>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</si>
  <si>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</si>
  <si>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</si>
  <si>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</si>
  <si>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</si>
  <si>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</si>
  <si>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</si>
  <si>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</si>
  <si>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</si>
  <si>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</si>
  <si>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</si>
  <si>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</si>
  <si>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</si>
  <si>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</si>
  <si>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</si>
  <si>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</si>
  <si>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</si>
  <si>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</si>
  <si>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</si>
  <si>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</si>
  <si>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</si>
  <si>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</si>
  <si>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</si>
  <si>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</si>
  <si>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</si>
  <si>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</si>
  <si>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</si>
  <si>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</si>
  <si>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</si>
  <si>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</si>
  <si>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</si>
  <si>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</si>
  <si>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</si>
  <si>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</si>
  <si>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</si>
  <si>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</si>
  <si>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</si>
  <si>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</si>
  <si>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</si>
  <si>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</si>
  <si>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</si>
  <si>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</si>
  <si>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</si>
  <si>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</si>
  <si>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</si>
  <si>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</si>
  <si>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</si>
  <si>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</si>
  <si>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</si>
  <si>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</si>
  <si>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</si>
  <si>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</si>
  <si>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</si>
  <si>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</si>
  <si>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</si>
  <si>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</si>
  <si>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</si>
  <si>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</si>
  <si>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</si>
  <si>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</si>
  <si>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</si>
  <si>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</si>
  <si>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</si>
  <si>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</si>
  <si>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</si>
  <si>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</si>
  <si>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</si>
  <si>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</si>
  <si>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</si>
  <si>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</si>
  <si>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</si>
  <si>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</si>
  <si>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</si>
  <si>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</si>
  <si>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</si>
  <si>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</si>
  <si>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</si>
  <si>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</si>
  <si>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</si>
  <si>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</si>
  <si>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</si>
  <si>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</si>
  <si>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</si>
  <si>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</si>
  <si>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</si>
  <si>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</si>
  <si>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</si>
  <si>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</si>
  <si>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</si>
  <si>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</si>
  <si>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</si>
  <si>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</si>
  <si>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</si>
  <si>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</si>
  <si>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</si>
  <si>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</si>
  <si>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</si>
  <si>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</si>
  <si>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</si>
  <si>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</si>
  <si>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</si>
  <si>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</si>
  <si>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</si>
  <si>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</si>
  <si>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</si>
  <si>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</si>
  <si>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</si>
  <si>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</si>
  <si>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</si>
  <si>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</si>
  <si>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</si>
  <si>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</si>
  <si>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</si>
  <si>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</si>
  <si>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</si>
  <si>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</si>
  <si>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</si>
  <si>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</si>
  <si>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</si>
  <si>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</si>
  <si>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</si>
  <si>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</si>
  <si>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</si>
  <si>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</si>
  <si>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</si>
  <si>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</si>
  <si>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</si>
  <si>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</si>
  <si>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</si>
  <si>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</si>
  <si>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</si>
  <si>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</si>
  <si>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</si>
  <si>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</si>
  <si>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</si>
  <si>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</si>
  <si>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</si>
  <si>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</si>
  <si>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</si>
  <si>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</si>
  <si>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</si>
  <si>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</si>
  <si>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</si>
  <si>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</si>
  <si>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</si>
  <si>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</si>
  <si>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</si>
  <si>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</si>
  <si>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</si>
  <si>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</si>
  <si>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</si>
  <si>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</si>
  <si>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</si>
  <si>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</si>
  <si>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</si>
  <si>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</si>
  <si>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</si>
  <si>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</si>
  <si>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</si>
  <si>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</si>
  <si>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</si>
  <si>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</si>
  <si>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</si>
  <si>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</si>
  <si>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</si>
  <si>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</si>
  <si>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</si>
  <si>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</si>
  <si>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</si>
  <si>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</si>
  <si>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</si>
  <si>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</si>
  <si>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</si>
  <si>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</si>
  <si>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</si>
  <si>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</si>
  <si>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</si>
  <si>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</si>
  <si>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</si>
  <si>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</si>
  <si>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</si>
  <si>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</si>
  <si>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</si>
  <si>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</si>
  <si>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</si>
  <si>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</si>
  <si>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</si>
  <si>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</si>
  <si>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</si>
  <si>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</si>
  <si>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</si>
  <si>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</si>
  <si>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</si>
  <si>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</si>
  <si>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</si>
  <si>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</si>
  <si>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</si>
  <si>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</si>
  <si>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</si>
  <si>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</si>
  <si>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</si>
  <si>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</si>
  <si>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</si>
  <si>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</si>
  <si>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</si>
  <si>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</si>
  <si>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</si>
  <si>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</si>
  <si>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</si>
  <si>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</si>
  <si>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</si>
  <si>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</si>
  <si>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</si>
  <si>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</si>
  <si>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</si>
  <si>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</si>
  <si>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</si>
  <si>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</si>
  <si>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</si>
  <si>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</si>
  <si>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</si>
  <si>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</si>
  <si>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</si>
  <si>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</si>
  <si>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</si>
  <si>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</si>
  <si>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</si>
  <si>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</si>
  <si>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</si>
  <si>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</si>
  <si>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</si>
  <si>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</si>
  <si>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</si>
  <si>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</si>
  <si>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</si>
  <si>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</si>
  <si>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</si>
  <si>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</si>
  <si>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</si>
  <si>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</si>
  <si>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</si>
  <si>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</si>
  <si>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</si>
  <si>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</si>
  <si>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</si>
  <si>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</si>
  <si>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</si>
  <si>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</si>
  <si>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</si>
  <si>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</si>
  <si>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</si>
  <si>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</si>
  <si>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</si>
  <si>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</si>
  <si>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</si>
  <si>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</si>
  <si>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</si>
  <si>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</si>
  <si>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</si>
  <si>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</si>
  <si>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</si>
  <si>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</si>
  <si>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</si>
  <si>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</si>
  <si>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</si>
  <si>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</si>
  <si>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</si>
  <si>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</si>
  <si>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</si>
  <si>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</si>
  <si>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</si>
  <si>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</si>
  <si>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</si>
  <si>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</si>
  <si>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</si>
  <si>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</si>
  <si>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</si>
  <si>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</si>
  <si>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</si>
  <si>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</si>
  <si>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</si>
  <si>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</si>
  <si>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</si>
  <si>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</si>
  <si>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</si>
  <si>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</si>
  <si>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</si>
  <si>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</si>
  <si>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</si>
  <si>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</si>
  <si>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</si>
  <si>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</si>
  <si>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</si>
  <si>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</si>
  <si>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</si>
  <si>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</si>
  <si>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</si>
  <si>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</si>
  <si>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</si>
  <si>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</si>
  <si>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</si>
  <si>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</si>
  <si>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</si>
  <si>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</si>
  <si>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</si>
  <si>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</si>
  <si>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</si>
  <si>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</si>
  <si>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</si>
  <si>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</si>
  <si>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</si>
  <si>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</si>
  <si>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</si>
  <si>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</si>
  <si>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</si>
  <si>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</si>
  <si>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</si>
  <si>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</si>
  <si>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</si>
  <si>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</si>
  <si>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</si>
  <si>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</si>
  <si>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</si>
  <si>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</si>
  <si>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</si>
  <si>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</si>
  <si>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</si>
  <si>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</si>
  <si>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</si>
  <si>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</si>
  <si>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</si>
  <si>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</si>
  <si>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</si>
  <si>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</si>
  <si>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</si>
  <si>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</si>
  <si>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</si>
  <si>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</si>
  <si>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</si>
  <si>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</si>
  <si>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</si>
  <si>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</si>
  <si>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</si>
  <si>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</si>
  <si>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</si>
  <si>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</si>
  <si>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</si>
  <si>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</si>
  <si>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</si>
  <si>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</si>
  <si>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</si>
  <si>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</si>
  <si>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</si>
  <si>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</si>
  <si>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</si>
  <si>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</si>
  <si>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</si>
  <si>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</si>
  <si>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</si>
  <si>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</si>
  <si>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</si>
  <si>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</si>
  <si>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</si>
  <si>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</si>
  <si>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</si>
  <si>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</si>
  <si>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</si>
  <si>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</si>
  <si>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</si>
  <si>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</si>
  <si>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</si>
  <si>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</si>
  <si>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</si>
  <si>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</si>
  <si>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</si>
  <si>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</si>
  <si>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</si>
  <si>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</si>
  <si>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</si>
  <si>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</si>
  <si>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</si>
  <si>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</si>
  <si>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</si>
  <si>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</si>
  <si>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</si>
  <si>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</si>
  <si>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</si>
  <si>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</si>
  <si>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</si>
  <si>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</si>
  <si>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</si>
  <si>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</si>
  <si>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</si>
  <si>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</si>
  <si>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</si>
  <si>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</si>
  <si>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</si>
  <si>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</si>
  <si>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</si>
  <si>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</si>
  <si>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</si>
  <si>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</si>
  <si>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</si>
  <si>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</si>
  <si>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</si>
  <si>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</si>
  <si>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</si>
  <si>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</si>
  <si>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</si>
  <si>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</si>
  <si>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</si>
  <si>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</si>
  <si>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</si>
  <si>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</si>
  <si>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</si>
  <si>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</si>
  <si>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</si>
  <si>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</si>
  <si>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</si>
  <si>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</si>
  <si>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</si>
  <si>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</si>
  <si>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</si>
  <si>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</si>
  <si>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</si>
  <si>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</si>
  <si>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</si>
  <si>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</si>
  <si>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</si>
  <si>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</si>
  <si>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</si>
  <si>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</si>
  <si>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</si>
  <si>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</si>
  <si>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</si>
  <si>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</si>
  <si>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</si>
  <si>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</si>
  <si>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</si>
  <si>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</si>
  <si>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</si>
  <si>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</si>
  <si>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</si>
  <si>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</si>
  <si>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</si>
  <si>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</si>
  <si>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</si>
  <si>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</si>
  <si>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</si>
  <si>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</si>
  <si>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</si>
  <si>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</si>
  <si>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</si>
  <si>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</si>
  <si>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</si>
  <si>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</si>
  <si>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</si>
  <si>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</si>
  <si>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</si>
  <si>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</si>
  <si>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</si>
  <si>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</si>
  <si>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</si>
  <si>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</si>
  <si>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</si>
  <si>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</si>
  <si>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</si>
  <si>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</si>
  <si>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</si>
  <si>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</si>
  <si>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</si>
  <si>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</si>
  <si>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</si>
  <si>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</si>
  <si>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</si>
  <si>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</si>
  <si>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</si>
  <si>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</si>
  <si>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</si>
  <si>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</si>
  <si>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</si>
  <si>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</si>
  <si>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</si>
  <si>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</si>
  <si>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</si>
  <si>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</si>
  <si>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</si>
  <si>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</si>
  <si>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</si>
  <si>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</si>
  <si>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</si>
  <si>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</si>
  <si>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</si>
  <si>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</si>
  <si>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</si>
  <si>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</si>
  <si>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</si>
  <si>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</si>
  <si>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</si>
  <si>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</si>
  <si>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</si>
  <si>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</si>
  <si>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</si>
  <si>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</si>
  <si>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</si>
  <si>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</si>
  <si>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</si>
  <si>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</si>
  <si>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</si>
  <si>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</si>
  <si>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</si>
  <si>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</si>
  <si>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</si>
  <si>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</si>
  <si>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</si>
  <si>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</si>
  <si>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</si>
  <si>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</si>
  <si>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</si>
  <si>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</si>
  <si>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</si>
  <si>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</si>
  <si>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</si>
  <si>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</si>
  <si>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</si>
  <si>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</si>
  <si>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</si>
  <si>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</si>
  <si>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</si>
  <si>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</si>
  <si>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</si>
  <si>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</si>
  <si>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</si>
  <si>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</si>
  <si>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</si>
  <si>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</si>
  <si>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</si>
  <si>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</si>
  <si>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</si>
  <si>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</si>
  <si>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</si>
  <si>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</si>
  <si>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</si>
  <si>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</si>
  <si>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</si>
  <si>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</si>
  <si>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</si>
  <si>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</si>
  <si>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</si>
  <si>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</si>
  <si>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</si>
  <si>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</si>
  <si>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</si>
  <si>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</si>
  <si>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</si>
  <si>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</si>
  <si>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</si>
  <si>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</si>
  <si>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</si>
  <si>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</si>
  <si>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</si>
  <si>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</si>
  <si>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</si>
  <si>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</si>
  <si>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</si>
  <si>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</si>
  <si>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</si>
  <si>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</si>
  <si>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</si>
  <si>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</si>
  <si>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</si>
  <si>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</si>
  <si>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</si>
  <si>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</si>
  <si>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</si>
  <si>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</si>
  <si>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</si>
  <si>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</si>
  <si>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</si>
  <si>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</si>
  <si>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</si>
  <si>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</si>
  <si>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</si>
  <si>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</si>
  <si>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</si>
  <si>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</si>
  <si>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</si>
  <si>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</si>
  <si>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</si>
  <si>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</si>
  <si>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</si>
  <si>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</si>
  <si>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</si>
  <si>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</si>
  <si>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</si>
  <si>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</si>
  <si>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</si>
  <si>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</si>
  <si>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</si>
  <si>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</si>
  <si>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</si>
  <si>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</si>
  <si>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</si>
  <si>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</si>
  <si>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</si>
  <si>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</si>
  <si>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</si>
  <si>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</si>
  <si>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</si>
  <si>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</si>
  <si>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</si>
  <si>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</si>
  <si>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</si>
  <si>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</si>
  <si>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</si>
  <si>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</si>
  <si>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</si>
  <si>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</si>
  <si>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</si>
  <si>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</si>
  <si>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</si>
  <si>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</si>
  <si>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</si>
  <si>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</si>
  <si>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</si>
  <si>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</si>
  <si>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</si>
  <si>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</si>
  <si>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</si>
  <si>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</si>
  <si>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</si>
  <si>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</si>
  <si>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</si>
  <si>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</si>
  <si>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</si>
  <si>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</si>
  <si>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</si>
  <si>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</si>
  <si>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</si>
  <si>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</si>
  <si>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</si>
  <si>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</si>
  <si>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</si>
  <si>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</si>
  <si>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</si>
  <si>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</si>
  <si>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</si>
  <si>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</si>
  <si>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</si>
  <si>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</si>
  <si>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</si>
  <si>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</si>
  <si>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</si>
  <si>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</si>
  <si>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</si>
  <si>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</si>
  <si>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</si>
  <si>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</si>
  <si>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</si>
  <si>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</si>
  <si>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</si>
  <si>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</si>
  <si>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</si>
  <si>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</si>
  <si>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</si>
  <si>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</si>
  <si>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</si>
  <si>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</si>
  <si>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</si>
  <si>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</si>
  <si>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</si>
  <si>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</si>
  <si>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</si>
  <si>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</si>
  <si>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</si>
  <si>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</si>
  <si>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</si>
  <si>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</si>
  <si>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</si>
  <si>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</si>
  <si>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</si>
  <si>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</si>
  <si>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</si>
  <si>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</si>
  <si>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</si>
  <si>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</si>
  <si>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</si>
  <si>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</si>
  <si>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</si>
  <si>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</si>
  <si>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</si>
  <si>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</si>
  <si>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</si>
  <si>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</si>
  <si>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</si>
  <si>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</si>
  <si>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</si>
  <si>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</si>
  <si>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</si>
  <si>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</si>
  <si>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</si>
  <si>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</si>
  <si>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</si>
  <si>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</si>
  <si>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</si>
  <si>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</si>
  <si>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</si>
  <si>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</si>
  <si>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</si>
  <si>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</si>
  <si>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</si>
  <si>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</si>
  <si>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</si>
  <si>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</si>
  <si>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</si>
  <si>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</si>
  <si>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</si>
  <si>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</si>
  <si>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</si>
  <si>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</si>
  <si>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</si>
  <si>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</si>
  <si>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</si>
  <si>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</si>
  <si>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</si>
  <si>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</si>
  <si>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</si>
  <si>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</si>
  <si>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</si>
  <si>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</si>
  <si>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</si>
  <si>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</si>
  <si>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</si>
  <si>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</si>
  <si>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</si>
  <si>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</si>
  <si>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</si>
  <si>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</si>
  <si>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</si>
  <si>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</si>
  <si>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</si>
  <si>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</si>
  <si>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</si>
  <si>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</si>
  <si>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</si>
  <si>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</si>
  <si>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</si>
  <si>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</si>
  <si>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</si>
  <si>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</si>
  <si>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</si>
  <si>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</si>
  <si>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</si>
  <si>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</si>
  <si>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</si>
  <si>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</si>
  <si>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</si>
  <si>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</si>
  <si>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</si>
  <si>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</si>
  <si>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</si>
  <si>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</si>
  <si>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</si>
  <si>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</si>
  <si>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</si>
  <si>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</si>
  <si>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</si>
  <si>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</si>
  <si>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</si>
  <si>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</si>
  <si>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</si>
  <si>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</si>
  <si>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</si>
  <si>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</si>
  <si>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</si>
  <si>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</si>
  <si>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</si>
  <si>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</si>
  <si>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</si>
  <si>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</si>
  <si>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</si>
  <si>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</si>
  <si>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</si>
  <si>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</si>
  <si>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</si>
  <si>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</si>
  <si>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</si>
  <si>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</si>
  <si>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</si>
  <si>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</si>
  <si>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</si>
  <si>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</si>
  <si>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</si>
  <si>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</si>
  <si>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</si>
  <si>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</si>
  <si>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</si>
  <si>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</si>
  <si>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</si>
  <si>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</si>
  <si>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</si>
  <si>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</si>
  <si>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</si>
  <si>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</si>
  <si>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</si>
  <si>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</si>
  <si>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</si>
  <si>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</si>
  <si>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</si>
  <si>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</si>
  <si>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</si>
  <si>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</si>
  <si>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</si>
  <si>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</si>
  <si>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</si>
  <si>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</si>
  <si>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</si>
  <si>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</si>
  <si>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</si>
  <si>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</si>
  <si>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</si>
  <si>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</si>
  <si>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</si>
  <si>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</si>
  <si>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</si>
  <si>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</si>
  <si>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</si>
  <si>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</si>
  <si>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</si>
  <si>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</si>
  <si>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</si>
  <si>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</si>
  <si>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</si>
  <si>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</si>
  <si>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</si>
  <si>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</si>
  <si>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</si>
  <si>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</si>
  <si>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</si>
  <si>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</si>
  <si>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</si>
  <si>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</si>
  <si>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</si>
  <si>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</si>
  <si>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</si>
  <si>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</si>
  <si>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</si>
  <si>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</si>
  <si>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</si>
  <si>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</si>
  <si>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</si>
  <si>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</si>
  <si>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</si>
  <si>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</si>
  <si>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</si>
  <si>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</si>
  <si>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</si>
  <si>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</si>
  <si>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</si>
  <si>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</si>
  <si>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</si>
  <si>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</si>
  <si>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</si>
  <si>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</si>
  <si>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</si>
  <si>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</si>
  <si>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</si>
  <si>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</si>
  <si>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</si>
  <si>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</si>
  <si>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</si>
  <si>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</si>
  <si>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</si>
  <si>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</si>
  <si>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</si>
  <si>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</si>
  <si>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</si>
  <si>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</si>
  <si>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</si>
  <si>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</si>
  <si>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</si>
  <si>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</si>
  <si>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</si>
  <si>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</si>
  <si>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</si>
  <si>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</si>
  <si>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</si>
  <si>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</si>
  <si>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</si>
  <si>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</si>
  <si>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</si>
  <si>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</si>
  <si>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</si>
  <si>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</si>
  <si>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</si>
  <si>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</si>
  <si>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</si>
  <si>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</si>
  <si>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</si>
  <si>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</si>
  <si>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</si>
  <si>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</si>
  <si>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</si>
  <si>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</si>
  <si>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</si>
  <si>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</si>
  <si>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</si>
  <si>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</si>
  <si>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</si>
  <si>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</si>
  <si>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</si>
  <si>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</si>
  <si>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</si>
  <si>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</si>
  <si>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</si>
  <si>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</si>
  <si>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</si>
  <si>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</si>
  <si>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</si>
  <si>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</si>
  <si>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</si>
  <si>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</si>
  <si>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</si>
  <si>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</si>
  <si>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</si>
  <si>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</si>
  <si>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</si>
  <si>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</si>
  <si>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</si>
  <si>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</si>
  <si>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</si>
  <si>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</si>
  <si>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</si>
  <si>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</si>
  <si>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</si>
  <si>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</si>
  <si>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</si>
  <si>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</si>
  <si>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</si>
  <si>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</si>
  <si>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</si>
  <si>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</si>
  <si>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</si>
  <si>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</si>
  <si>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</si>
  <si>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</si>
  <si>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</si>
  <si>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</si>
  <si>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</si>
  <si>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</si>
  <si>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</si>
  <si>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</si>
  <si>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</si>
  <si>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</si>
  <si>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</si>
  <si>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</si>
  <si>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</si>
  <si>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</si>
  <si>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</si>
  <si>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</si>
  <si>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</si>
  <si>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</si>
  <si>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</si>
  <si>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</si>
  <si>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</si>
  <si>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</si>
  <si>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</si>
  <si>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</si>
  <si>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</si>
  <si>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</si>
  <si>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</si>
  <si>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</si>
  <si>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</si>
  <si>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</si>
  <si>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</si>
  <si>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</si>
  <si>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</si>
  <si>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</si>
  <si>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</si>
  <si>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</si>
  <si>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</si>
  <si>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</si>
  <si>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</si>
  <si>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</si>
  <si>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</si>
  <si>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</si>
  <si>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</si>
  <si>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</si>
  <si>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</si>
  <si>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</si>
  <si>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</si>
  <si>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</si>
  <si>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</si>
  <si>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</si>
  <si>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</si>
  <si>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</si>
  <si>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</si>
  <si>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</si>
  <si>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</si>
  <si>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</si>
  <si>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</si>
  <si>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</si>
  <si>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</si>
  <si>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</si>
  <si>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</si>
  <si>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</si>
  <si>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</si>
  <si>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</si>
  <si>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</si>
  <si>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</si>
  <si>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</si>
  <si>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</si>
  <si>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</si>
  <si>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</si>
  <si>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</si>
  <si>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</si>
  <si>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</si>
  <si>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</si>
  <si>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</si>
  <si>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</si>
  <si>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</si>
  <si>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</si>
  <si>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</si>
  <si>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</si>
  <si>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</si>
  <si>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</si>
  <si>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</si>
  <si>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</si>
  <si>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</si>
  <si>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</si>
  <si>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</si>
  <si>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</si>
  <si>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</si>
  <si>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</si>
  <si>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</si>
  <si>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</si>
  <si>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</si>
  <si>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</si>
  <si>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</si>
  <si>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</si>
  <si>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</si>
  <si>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</si>
  <si>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</si>
  <si>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</si>
  <si>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</si>
  <si>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</si>
  <si>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</si>
  <si>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</si>
  <si>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</si>
  <si>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</si>
  <si>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</si>
  <si>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</si>
  <si>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</si>
  <si>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</si>
  <si>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</si>
  <si>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</si>
  <si>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</si>
  <si>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</si>
  <si>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</si>
  <si>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</si>
  <si>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</si>
  <si>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</si>
  <si>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</si>
  <si>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</si>
  <si>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</si>
  <si>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</si>
  <si>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</si>
  <si>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</si>
  <si>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</si>
  <si>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</si>
  <si>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</si>
  <si>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</si>
  <si>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</si>
  <si>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</si>
  <si>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</si>
  <si>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</si>
  <si>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</si>
  <si>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</si>
  <si>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</si>
  <si>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</si>
  <si>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</si>
  <si>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</si>
  <si>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</si>
  <si>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</si>
  <si>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</si>
  <si>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</si>
  <si>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</si>
  <si>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</si>
  <si>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</si>
  <si>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</si>
  <si>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</si>
  <si>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</si>
  <si>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</si>
  <si>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</si>
  <si>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</si>
  <si>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</si>
  <si>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</si>
  <si>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</si>
  <si>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</si>
  <si>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</si>
  <si>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</si>
  <si>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</si>
  <si>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</si>
  <si>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</si>
  <si>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</si>
  <si>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</si>
  <si>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</si>
  <si>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</si>
  <si>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</si>
  <si>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</si>
  <si>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</si>
  <si>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</si>
  <si>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</si>
  <si>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</si>
  <si>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</si>
  <si>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</si>
  <si>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</si>
  <si>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</si>
  <si>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</si>
  <si>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</si>
  <si>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</si>
  <si>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</si>
  <si>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</si>
  <si>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</si>
  <si>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</si>
  <si>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</si>
  <si>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</si>
  <si>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</si>
  <si>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</si>
  <si>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</si>
  <si>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</si>
  <si>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</si>
  <si>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</si>
  <si>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</si>
  <si>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</si>
  <si>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</si>
  <si>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</si>
  <si>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</si>
  <si>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</si>
  <si>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</si>
  <si>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</si>
  <si>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</si>
  <si>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</si>
  <si>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</si>
  <si>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</si>
  <si>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</si>
  <si>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</si>
  <si>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</si>
  <si>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</si>
  <si>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</si>
  <si>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</si>
  <si>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</si>
  <si>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</si>
  <si>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</si>
  <si>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</si>
  <si>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</si>
  <si>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</si>
  <si>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</si>
  <si>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</si>
  <si>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</si>
  <si>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</si>
  <si>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</si>
  <si>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</si>
  <si>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</si>
  <si>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</si>
  <si>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</si>
  <si>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</si>
  <si>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</si>
  <si>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</si>
  <si>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</si>
  <si>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</si>
  <si>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</si>
  <si>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</si>
  <si>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</si>
  <si>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</si>
  <si>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</si>
  <si>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</si>
  <si>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</si>
  <si>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</si>
  <si>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</si>
  <si>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</si>
  <si>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</si>
  <si>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</si>
  <si>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</si>
  <si>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</si>
  <si>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</si>
  <si>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</si>
  <si>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</si>
  <si>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</si>
  <si>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</si>
  <si>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</si>
  <si>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</si>
  <si>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</si>
  <si>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</si>
  <si>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</si>
  <si>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</si>
  <si>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</si>
  <si>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</si>
  <si>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</si>
  <si>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</si>
  <si>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</si>
  <si>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</si>
  <si>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</si>
  <si>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</si>
  <si>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</si>
  <si>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</si>
  <si>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</si>
  <si>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</si>
  <si>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</si>
  <si>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</si>
  <si>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</si>
  <si>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</si>
  <si>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</si>
  <si>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</si>
  <si>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</si>
  <si>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</si>
  <si>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</si>
  <si>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</si>
  <si>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</si>
  <si>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</si>
  <si>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</si>
  <si>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</si>
  <si>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</si>
  <si>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</si>
  <si>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</si>
  <si>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</si>
  <si>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</si>
  <si>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</si>
  <si>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</si>
  <si>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</si>
  <si>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</si>
  <si>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</si>
  <si>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</si>
  <si>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</si>
  <si>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</si>
  <si>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</si>
  <si>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</si>
  <si>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</si>
  <si>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</si>
  <si>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</si>
  <si>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</si>
  <si>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</si>
  <si>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</si>
  <si>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</si>
  <si>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</si>
  <si>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</si>
  <si>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</si>
  <si>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</si>
  <si>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</si>
  <si>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</si>
  <si>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</si>
  <si>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</si>
  <si>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</si>
  <si>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</si>
  <si>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</si>
  <si>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</si>
  <si>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</si>
  <si>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</si>
  <si>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</si>
  <si>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</si>
  <si>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</si>
  <si>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</si>
  <si>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</si>
  <si>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</si>
  <si>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</si>
  <si>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</si>
  <si>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</si>
  <si>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</si>
  <si>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</si>
  <si>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</si>
  <si>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</si>
  <si>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</si>
  <si>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</si>
  <si>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</si>
  <si>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</si>
  <si>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</si>
  <si>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</si>
  <si>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</si>
  <si>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</si>
  <si>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</si>
  <si>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</si>
  <si>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</si>
  <si>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</si>
  <si>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</si>
  <si>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</si>
  <si>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</si>
  <si>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</si>
  <si>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</si>
  <si>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</si>
  <si>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</si>
  <si>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</si>
  <si>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</si>
  <si>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</si>
  <si>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</si>
  <si>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</si>
  <si>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</si>
  <si>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</si>
  <si>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</si>
  <si>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</si>
  <si>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</si>
  <si>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</si>
  <si>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</si>
  <si>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</si>
  <si>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</si>
  <si>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</si>
  <si>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</si>
  <si>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</si>
  <si>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</si>
  <si>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</si>
  <si>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</si>
  <si>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</si>
  <si>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</si>
  <si>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</si>
  <si>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</si>
  <si>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</si>
  <si>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</si>
  <si>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</si>
  <si>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</si>
  <si>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</si>
  <si>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</si>
  <si>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</si>
  <si>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</si>
  <si>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</si>
  <si>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</si>
  <si>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</si>
  <si>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</si>
  <si>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</si>
  <si>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</si>
  <si>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</si>
  <si>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</si>
  <si>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</si>
  <si>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</si>
  <si>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</si>
  <si>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</si>
  <si>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</si>
  <si>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</si>
  <si>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</si>
  <si>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</si>
  <si>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</si>
  <si>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</si>
  <si>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</si>
  <si>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</si>
  <si>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</si>
  <si>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</si>
  <si>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</si>
  <si>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</si>
  <si>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</si>
  <si>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</si>
  <si>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</si>
  <si>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</si>
  <si>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</si>
  <si>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</si>
  <si>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</si>
  <si>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</si>
  <si>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</si>
  <si>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</si>
  <si>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</si>
  <si>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</si>
  <si>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</si>
  <si>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</si>
  <si>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</si>
  <si>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</si>
  <si>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</si>
  <si>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</si>
  <si>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</si>
  <si>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</si>
  <si>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</si>
  <si>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</si>
  <si>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</si>
  <si>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</si>
  <si>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</si>
  <si>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</si>
  <si>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</si>
  <si>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</si>
  <si>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</si>
  <si>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</si>
  <si>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</si>
  <si>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</si>
  <si>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</si>
  <si>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</si>
  <si>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</si>
  <si>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</si>
  <si>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</si>
  <si>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</si>
  <si>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</si>
  <si>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</si>
  <si>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</si>
  <si>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</si>
  <si>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</si>
  <si>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</si>
  <si>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</si>
  <si>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</si>
  <si>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</si>
  <si>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</si>
  <si>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</si>
  <si>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</si>
  <si>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</si>
  <si>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</si>
  <si>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</si>
  <si>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</si>
  <si>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</si>
  <si>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</si>
  <si>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</si>
  <si>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</si>
  <si>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</si>
  <si>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</si>
  <si>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</si>
  <si>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</si>
  <si>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</si>
  <si>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</si>
  <si>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</si>
  <si>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</si>
  <si>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</si>
  <si>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</si>
  <si>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</si>
  <si>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</si>
  <si>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</si>
  <si>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</si>
  <si>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</si>
  <si>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</si>
  <si>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</si>
  <si>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</si>
  <si>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</si>
  <si>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</si>
  <si>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</si>
  <si>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</si>
  <si>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</si>
  <si>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</si>
  <si>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</si>
  <si>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</si>
  <si>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</si>
  <si>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</si>
  <si>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</si>
  <si>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</si>
  <si>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</si>
  <si>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</si>
  <si>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</si>
  <si>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</si>
  <si>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</si>
  <si>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</si>
  <si>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</si>
  <si>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</si>
  <si>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</si>
  <si>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</si>
  <si>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</si>
  <si>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</si>
  <si>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</si>
  <si>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</si>
  <si>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</si>
  <si>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</si>
  <si>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</si>
  <si>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</si>
  <si>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</si>
  <si>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</si>
  <si>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</si>
  <si>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</si>
  <si>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</si>
  <si>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</si>
  <si>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</si>
  <si>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</si>
  <si>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</si>
  <si>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</si>
  <si>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</si>
  <si>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</si>
  <si>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</si>
  <si>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</si>
  <si>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</si>
  <si>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</si>
  <si>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</si>
  <si>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</si>
  <si>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</si>
  <si>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</si>
  <si>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</si>
  <si>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</si>
  <si>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</si>
  <si>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</si>
  <si>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</si>
  <si>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</si>
  <si>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</si>
  <si>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</si>
  <si>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</si>
  <si>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</si>
  <si>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</si>
  <si>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</si>
  <si>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</si>
  <si>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</si>
  <si>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</si>
  <si>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</si>
  <si>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</si>
  <si>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</si>
  <si>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</si>
  <si>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</si>
  <si>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</si>
  <si>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</si>
  <si>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</si>
  <si>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</si>
  <si>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</si>
  <si>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</si>
  <si>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</si>
  <si>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</si>
  <si>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</si>
  <si>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</si>
  <si>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</si>
  <si>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</si>
  <si>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</si>
  <si>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</si>
  <si>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</si>
  <si>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</si>
  <si>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</si>
  <si>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</si>
  <si>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</si>
  <si>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</si>
  <si>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</si>
  <si>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</si>
  <si>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</si>
  <si>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</si>
  <si>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</si>
  <si>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</si>
  <si>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</si>
  <si>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</si>
  <si>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</si>
  <si>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</si>
  <si>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</si>
  <si>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</si>
  <si>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</si>
  <si>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</si>
  <si>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</si>
  <si>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</si>
  <si>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</si>
  <si>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</si>
  <si>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</si>
  <si>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</si>
  <si>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</si>
  <si>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</si>
  <si>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</si>
  <si>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</si>
  <si>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</si>
  <si>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</si>
  <si>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</si>
  <si>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</si>
  <si>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</si>
  <si>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</si>
  <si>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</si>
  <si>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</si>
  <si>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</si>
  <si>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</si>
  <si>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</si>
  <si>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</si>
  <si>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</si>
  <si>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</si>
  <si>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</si>
  <si>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</si>
  <si>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</si>
  <si>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</si>
  <si>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</si>
  <si>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</si>
  <si>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</si>
  <si>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</si>
  <si>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</si>
  <si>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</si>
  <si>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</si>
  <si>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</si>
  <si>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</si>
  <si>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</si>
  <si>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</si>
  <si>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</si>
  <si>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</si>
  <si>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</si>
  <si>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</si>
  <si>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</si>
  <si>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</si>
  <si>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</si>
  <si>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</si>
  <si>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</si>
  <si>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</si>
  <si>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</si>
  <si>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</si>
  <si>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</si>
  <si>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</si>
  <si>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</si>
  <si>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</si>
  <si>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</si>
  <si>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</si>
  <si>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</si>
  <si>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</si>
  <si>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</si>
  <si>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</si>
  <si>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</si>
  <si>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</si>
  <si>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</si>
  <si>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</si>
  <si>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</si>
  <si>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</si>
  <si>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</si>
  <si>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</si>
  <si>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</si>
  <si>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</si>
  <si>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</si>
  <si>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</si>
  <si>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</si>
  <si>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</si>
  <si>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</si>
  <si>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</si>
  <si>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</si>
  <si>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</si>
  <si>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</si>
  <si>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</si>
  <si>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</si>
  <si>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</si>
  <si>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</si>
  <si>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</si>
  <si>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</si>
  <si>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</si>
  <si>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</si>
  <si>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</si>
  <si>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</si>
  <si>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</si>
  <si>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</si>
  <si>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</si>
  <si>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</si>
  <si>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</si>
  <si>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</si>
  <si>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</si>
  <si>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</si>
  <si>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</si>
  <si>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</si>
  <si>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</si>
  <si>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</si>
  <si>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</si>
  <si>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</si>
  <si>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</si>
  <si>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</si>
  <si>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</si>
  <si>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</si>
  <si>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</si>
  <si>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</si>
  <si>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</si>
  <si>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</si>
  <si>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</si>
  <si>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</si>
  <si>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</si>
  <si>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</si>
  <si>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</si>
  <si>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</si>
  <si>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</si>
  <si>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</si>
  <si>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</si>
  <si>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</si>
  <si>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</si>
  <si>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</si>
  <si>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</si>
  <si>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</si>
  <si>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</si>
  <si>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</si>
  <si>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</si>
  <si>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</si>
  <si>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</si>
  <si>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</si>
  <si>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</si>
  <si>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</si>
  <si>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</si>
  <si>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</si>
  <si>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</si>
  <si>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</si>
  <si>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</si>
  <si>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</si>
  <si>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</si>
  <si>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</si>
  <si>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</si>
  <si>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</si>
  <si>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</si>
  <si>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</si>
  <si>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</si>
  <si>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</si>
  <si>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</si>
  <si>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</si>
  <si>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</si>
  <si>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</si>
  <si>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</si>
  <si>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</si>
  <si>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</si>
  <si>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</si>
  <si>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</si>
  <si>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</si>
  <si>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</si>
  <si>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</si>
  <si>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</si>
  <si>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</si>
  <si>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</si>
  <si>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</si>
  <si>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</si>
  <si>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</si>
  <si>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</si>
  <si>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</si>
  <si>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</si>
  <si>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</si>
  <si>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</si>
  <si>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</si>
  <si>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</si>
  <si>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</si>
  <si>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</si>
  <si>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</si>
  <si>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</si>
  <si>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</si>
  <si>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</si>
  <si>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</si>
  <si>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</si>
  <si>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</si>
  <si>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</si>
  <si>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</si>
  <si>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</si>
  <si>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</si>
  <si>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</si>
  <si>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</si>
  <si>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</si>
  <si>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</si>
  <si>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</si>
  <si>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</si>
  <si>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</si>
  <si>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</si>
  <si>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</si>
  <si>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</si>
  <si>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</si>
  <si>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</si>
  <si>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</si>
  <si>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</si>
  <si>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</si>
  <si>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</si>
  <si>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</si>
  <si>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</si>
  <si>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</si>
  <si>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</si>
  <si>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</si>
  <si>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</si>
  <si>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</si>
  <si>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</si>
  <si>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</si>
  <si>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</si>
  <si>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</si>
  <si>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</si>
  <si>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</si>
  <si>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</si>
  <si>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</si>
  <si>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</si>
  <si>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</si>
  <si>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</si>
  <si>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</si>
  <si>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</si>
  <si>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</si>
  <si>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</si>
  <si>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</si>
  <si>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</si>
  <si>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</si>
  <si>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</si>
  <si>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</si>
  <si>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</si>
  <si>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</si>
  <si>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</si>
  <si>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</si>
  <si>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</si>
  <si>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</si>
  <si>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</si>
  <si>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</si>
  <si>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</si>
  <si>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</si>
  <si>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</si>
  <si>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</si>
  <si>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</si>
  <si>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</si>
  <si>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</si>
  <si>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</si>
  <si>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</si>
  <si>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</si>
  <si>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</si>
  <si>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</si>
  <si>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</si>
  <si>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</si>
  <si>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</si>
  <si>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</si>
  <si>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</si>
  <si>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</si>
  <si>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</si>
  <si>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</si>
  <si>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</si>
  <si>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</si>
  <si>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</si>
  <si>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</si>
  <si>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</si>
  <si>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</si>
  <si>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</si>
  <si>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</si>
  <si>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</si>
  <si>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</si>
  <si>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</si>
  <si>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</si>
  <si>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</si>
  <si>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</si>
  <si>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</si>
  <si>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</si>
  <si>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</si>
  <si>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</si>
  <si>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</si>
  <si>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</si>
  <si>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</si>
  <si>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</si>
  <si>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</si>
  <si>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</si>
  <si>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</si>
  <si>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</si>
  <si>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</si>
  <si>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</si>
  <si>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</si>
  <si>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</si>
  <si>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</si>
  <si>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</si>
  <si>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</si>
  <si>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</si>
  <si>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</si>
  <si>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</si>
  <si>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</si>
  <si>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</si>
  <si>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</si>
  <si>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</si>
  <si>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</si>
  <si>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</si>
  <si>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</si>
  <si>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</si>
  <si>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</si>
  <si>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</si>
  <si>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</si>
  <si>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</si>
  <si>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</si>
  <si>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</si>
  <si>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</si>
  <si>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</si>
  <si>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</si>
  <si>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</si>
  <si>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</si>
  <si>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</si>
  <si>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</si>
  <si>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</si>
  <si>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</si>
  <si>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</si>
  <si>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</si>
  <si>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</si>
  <si>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</si>
  <si>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</si>
  <si>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</si>
  <si>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</si>
  <si>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</si>
  <si>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</si>
  <si>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</si>
  <si>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</si>
  <si>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</si>
  <si>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</si>
  <si>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</si>
  <si>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</si>
  <si>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</si>
  <si>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</si>
  <si>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</si>
  <si>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</si>
  <si>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</si>
  <si>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</si>
  <si>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</si>
  <si>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</si>
  <si>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</si>
  <si>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</si>
  <si>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</si>
  <si>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</si>
  <si>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</si>
  <si>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</si>
  <si>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</si>
  <si>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</si>
  <si>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</si>
  <si>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</si>
  <si>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</si>
  <si>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</si>
  <si>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</si>
  <si>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</si>
  <si>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</si>
  <si>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</si>
  <si>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</si>
  <si>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</si>
  <si>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</si>
  <si>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</si>
  <si>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</si>
  <si>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</si>
  <si>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</si>
  <si>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</si>
  <si>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</si>
  <si>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</si>
  <si>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</si>
  <si>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</si>
  <si>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</si>
  <si>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</si>
  <si>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</si>
  <si>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</si>
  <si>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</si>
  <si>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</si>
  <si>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</si>
  <si>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</si>
  <si>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</si>
  <si>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</si>
  <si>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</si>
  <si>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</si>
  <si>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</si>
  <si>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</si>
  <si>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</si>
  <si>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</si>
  <si>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</si>
  <si>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</si>
  <si>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</si>
  <si>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</si>
  <si>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</si>
  <si>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</si>
  <si>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</si>
  <si>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</si>
  <si>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</si>
  <si>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</si>
  <si>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</si>
  <si>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</si>
  <si>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</si>
  <si>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</si>
  <si>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</si>
  <si>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</si>
  <si>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</si>
  <si>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</si>
  <si>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</si>
  <si>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</si>
  <si>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</si>
  <si>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</si>
  <si>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</si>
  <si>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</si>
  <si>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</si>
  <si>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</si>
  <si>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</si>
  <si>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</si>
  <si>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</si>
  <si>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</si>
  <si>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</si>
  <si>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</si>
  <si>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</si>
  <si>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</si>
  <si>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</si>
  <si>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</si>
  <si>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</si>
  <si>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</si>
  <si>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</si>
  <si>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</si>
  <si>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</si>
  <si>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</si>
  <si>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</si>
  <si>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</si>
  <si>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</si>
  <si>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</si>
  <si>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</si>
  <si>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</si>
  <si>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</si>
  <si>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</si>
  <si>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</si>
  <si>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</si>
  <si>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</si>
  <si>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</si>
  <si>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</si>
  <si>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</si>
  <si>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</si>
  <si>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</si>
  <si>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</si>
  <si>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</si>
  <si>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</si>
  <si>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</si>
  <si>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</si>
  <si>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</si>
  <si>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</si>
  <si>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</si>
  <si>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</si>
  <si>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</si>
  <si>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</si>
  <si>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</si>
  <si>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</si>
  <si>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</si>
  <si>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</si>
  <si>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</si>
  <si>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</si>
  <si>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</si>
  <si>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</si>
  <si>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</si>
  <si>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</si>
  <si>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</si>
  <si>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</si>
  <si>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</si>
  <si>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</si>
  <si>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</si>
  <si>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</si>
  <si>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</si>
  <si>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</si>
  <si>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</si>
  <si>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</si>
  <si>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</si>
  <si>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</si>
  <si>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</si>
  <si>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</si>
  <si>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</si>
  <si>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</si>
  <si>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</si>
  <si>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</si>
  <si>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</si>
  <si>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</si>
  <si>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</si>
  <si>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</si>
  <si>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</si>
  <si>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</si>
  <si>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</si>
  <si>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</si>
  <si>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</si>
  <si>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</si>
  <si>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</si>
  <si>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</si>
  <si>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</si>
  <si>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</si>
  <si>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</si>
  <si>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</si>
  <si>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</si>
  <si>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</si>
  <si>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</si>
  <si>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</si>
  <si>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</si>
  <si>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</si>
  <si>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</si>
  <si>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</si>
  <si>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</si>
  <si>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</si>
  <si>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</si>
  <si>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</si>
  <si>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</si>
  <si>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</si>
  <si>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</si>
  <si>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</si>
  <si>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</si>
  <si>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</si>
  <si>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</si>
  <si>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</si>
  <si>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</si>
  <si>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</si>
  <si>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</si>
  <si>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</si>
  <si>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</si>
  <si>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</si>
  <si>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</si>
  <si>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</si>
  <si>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</si>
  <si>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</si>
  <si>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</si>
  <si>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</si>
  <si>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</si>
  <si>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</si>
  <si>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</si>
  <si>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</si>
  <si>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</si>
  <si>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</si>
  <si>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</si>
  <si>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</si>
  <si>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</si>
  <si>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</si>
  <si>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</si>
  <si>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</si>
  <si>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</si>
  <si>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</si>
  <si>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</si>
  <si>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</si>
  <si>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</si>
  <si>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</si>
  <si>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</si>
  <si>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</si>
  <si>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</si>
  <si>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</si>
  <si>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</si>
  <si>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</si>
  <si>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</si>
  <si>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</si>
  <si>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</si>
  <si>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</si>
  <si>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</si>
  <si>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</si>
  <si>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</si>
  <si>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</si>
  <si>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</si>
  <si>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</si>
  <si>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</si>
  <si>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</si>
  <si>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</si>
  <si>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</si>
  <si>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</si>
  <si>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</si>
  <si>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</si>
  <si>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</si>
  <si>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</si>
  <si>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</si>
  <si>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</si>
  <si>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</si>
  <si>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</si>
  <si>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</si>
  <si>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</si>
  <si>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</si>
  <si>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</si>
  <si>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</si>
  <si>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</si>
  <si>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</si>
  <si>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</si>
  <si>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</si>
  <si>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</si>
  <si>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</si>
  <si>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</si>
  <si>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</si>
  <si>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</si>
  <si>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</si>
  <si>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</si>
  <si>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</si>
  <si>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</si>
  <si>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</si>
  <si>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</si>
  <si>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</si>
  <si>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</si>
  <si>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</si>
  <si>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</si>
  <si>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</si>
  <si>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</si>
  <si>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</si>
  <si>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</si>
  <si>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</si>
  <si>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</si>
  <si>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</si>
  <si>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</si>
  <si>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</si>
  <si>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</si>
  <si>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</si>
  <si>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</si>
  <si>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</si>
  <si>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</si>
  <si>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</si>
  <si>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</si>
  <si>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</si>
  <si>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</si>
  <si>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</si>
  <si>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</si>
  <si>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</si>
  <si>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</si>
  <si>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</si>
  <si>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</si>
  <si>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</si>
  <si>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</si>
  <si>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</si>
  <si>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</si>
  <si>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</si>
  <si>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</si>
  <si>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</si>
  <si>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</si>
  <si>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</si>
  <si>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</si>
  <si>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</si>
  <si>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</si>
  <si>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</si>
  <si>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</si>
  <si>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</si>
  <si>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</si>
  <si>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</si>
  <si>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</si>
  <si>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</si>
  <si>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</si>
  <si>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</si>
  <si>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</si>
  <si>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</si>
  <si>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</si>
  <si>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</si>
  <si>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</si>
  <si>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</si>
  <si>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</si>
  <si>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</si>
  <si>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</si>
  <si>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</si>
  <si>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</si>
  <si>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</si>
  <si>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</si>
  <si>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</si>
  <si>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</si>
  <si>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</si>
  <si>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</si>
  <si>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</si>
  <si>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</si>
  <si>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</si>
  <si>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</si>
  <si>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</si>
  <si>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</si>
  <si>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</si>
  <si>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</si>
  <si>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</si>
  <si>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</si>
  <si>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</si>
  <si>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</si>
  <si>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</si>
  <si>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</si>
  <si>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</si>
  <si>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</si>
  <si>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</si>
  <si>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</si>
  <si>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</si>
  <si>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</si>
  <si>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</si>
  <si>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</si>
  <si>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</si>
  <si>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</si>
  <si>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</si>
  <si>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</si>
  <si>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</si>
  <si>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</si>
  <si>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</si>
  <si>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</si>
  <si>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</si>
  <si>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</si>
  <si>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</si>
  <si>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</si>
  <si>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</si>
  <si>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</si>
  <si>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</si>
  <si>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</si>
  <si>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</si>
  <si>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</si>
  <si>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</si>
  <si>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</si>
  <si>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</si>
  <si>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</si>
  <si>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</si>
  <si>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</si>
  <si>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</si>
  <si>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</si>
  <si>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</si>
  <si>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</si>
  <si>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</si>
  <si>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</si>
  <si>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</si>
  <si>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</si>
  <si>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</si>
  <si>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</si>
  <si>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</si>
  <si>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</si>
  <si>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</si>
  <si>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</si>
  <si>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</si>
  <si>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</si>
  <si>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</si>
  <si>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</si>
  <si>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</si>
  <si>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</si>
  <si>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</si>
  <si>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</si>
  <si>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</si>
  <si>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</si>
  <si>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</si>
  <si>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</si>
  <si>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</si>
  <si>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</si>
  <si>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</si>
  <si>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</si>
  <si>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</si>
  <si>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</si>
  <si>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</si>
  <si>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</si>
  <si>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</si>
  <si>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</si>
  <si>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</si>
  <si>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</si>
  <si>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</si>
  <si>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</si>
  <si>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</si>
  <si>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</si>
  <si>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</si>
  <si>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</si>
  <si>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</si>
  <si>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</si>
  <si>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</si>
  <si>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</si>
  <si>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</si>
  <si>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</si>
  <si>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</si>
  <si>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</si>
  <si>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</si>
  <si>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</si>
  <si>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</si>
  <si>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</si>
  <si>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</si>
  <si>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</si>
  <si>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</si>
  <si>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</si>
  <si>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</si>
  <si>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</si>
  <si>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</si>
  <si>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</si>
  <si>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</si>
  <si>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</si>
  <si>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</si>
  <si>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</si>
  <si>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</si>
  <si>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</si>
  <si>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</si>
  <si>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</si>
  <si>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</si>
  <si>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</si>
  <si>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</si>
  <si>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</si>
  <si>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</si>
  <si>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</si>
  <si>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</si>
  <si>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</si>
  <si>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</si>
  <si>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</si>
  <si>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</si>
  <si>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</si>
  <si>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</si>
  <si>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</si>
  <si>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</si>
  <si>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</si>
  <si>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</si>
  <si>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</si>
  <si>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</si>
  <si>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</si>
  <si>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</si>
  <si>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</si>
  <si>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</si>
  <si>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</si>
  <si>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</si>
  <si>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</si>
  <si>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</si>
  <si>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</si>
  <si>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</si>
  <si>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</si>
  <si>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</si>
  <si>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</si>
  <si>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</si>
  <si>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</si>
  <si>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</si>
  <si>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</si>
  <si>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</si>
  <si>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</si>
  <si>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</si>
  <si>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</si>
  <si>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</si>
  <si>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</si>
  <si>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</si>
  <si>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</si>
  <si>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</si>
  <si>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</si>
  <si>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</si>
  <si>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</si>
  <si>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</si>
  <si>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</si>
  <si>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</si>
  <si>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</si>
  <si>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</si>
  <si>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</si>
  <si>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</si>
  <si>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</si>
  <si>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</si>
  <si>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</si>
  <si>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</si>
  <si>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</si>
  <si>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</si>
  <si>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</si>
  <si>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</si>
  <si>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</si>
  <si>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</si>
  <si>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</si>
  <si>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</si>
  <si>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</si>
  <si>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</si>
  <si>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</si>
  <si>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</si>
  <si>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</si>
  <si>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</si>
  <si>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</si>
  <si>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</si>
  <si>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</si>
  <si>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</si>
  <si>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</si>
  <si>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</si>
  <si>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</si>
  <si>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</si>
  <si>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</si>
  <si>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</si>
  <si>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</si>
  <si>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</si>
  <si>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</si>
  <si>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</si>
  <si>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</si>
  <si>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</si>
  <si>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</si>
  <si>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</si>
  <si>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</si>
  <si>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</si>
  <si>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</si>
  <si>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</si>
  <si>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</si>
  <si>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</si>
  <si>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</si>
  <si>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</si>
  <si>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</si>
  <si>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</si>
  <si>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</si>
  <si>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</si>
  <si>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</si>
  <si>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</si>
  <si>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</si>
  <si>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</si>
  <si>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</si>
  <si>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</si>
  <si>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</si>
  <si>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</si>
  <si>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</si>
  <si>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</si>
  <si>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</si>
  <si>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</si>
  <si>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</si>
  <si>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</si>
  <si>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</si>
  <si>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</si>
  <si>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</si>
  <si>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</si>
  <si>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</si>
  <si>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</si>
  <si>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</si>
  <si>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</si>
  <si>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</si>
  <si>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</si>
  <si>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</si>
  <si>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</si>
  <si>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</si>
  <si>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</si>
  <si>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</si>
  <si>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</si>
  <si>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</si>
  <si>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</si>
  <si>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</si>
  <si>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</si>
  <si>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</si>
  <si>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</si>
  <si>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</si>
  <si>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</si>
  <si>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</si>
  <si>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</si>
  <si>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</si>
  <si>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</si>
  <si>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</si>
  <si>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</si>
  <si>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</si>
  <si>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</si>
  <si>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</si>
  <si>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</si>
  <si>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</si>
  <si>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</si>
  <si>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</si>
  <si>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</si>
  <si>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</si>
  <si>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</si>
  <si>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</si>
  <si>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</si>
  <si>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</si>
  <si>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</si>
  <si>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</si>
  <si>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</si>
  <si>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</si>
  <si>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</si>
  <si>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</si>
  <si>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</si>
  <si>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</si>
  <si>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</si>
  <si>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</si>
  <si>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</si>
  <si>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</si>
  <si>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</si>
  <si>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</si>
  <si>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</si>
  <si>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</si>
  <si>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</si>
  <si>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</si>
  <si>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</si>
  <si>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</si>
  <si>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</si>
  <si>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</si>
  <si>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</si>
  <si>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</si>
  <si>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</si>
  <si>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</si>
  <si>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</si>
  <si>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</si>
  <si>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</si>
  <si>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</si>
  <si>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</si>
  <si>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</si>
  <si>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</si>
  <si>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</si>
  <si>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</si>
  <si>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</si>
  <si>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</si>
  <si>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</si>
  <si>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</si>
  <si>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</si>
  <si>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</si>
  <si>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</si>
  <si>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</si>
  <si>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</si>
  <si>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</si>
  <si>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</si>
  <si>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</si>
  <si>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</si>
  <si>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</si>
  <si>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</si>
  <si>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</si>
  <si>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</si>
  <si>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</si>
  <si>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</si>
  <si>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</si>
  <si>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</si>
  <si>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</si>
  <si>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</si>
  <si>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</si>
  <si>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</si>
  <si>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</si>
  <si>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</si>
  <si>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</si>
  <si>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</si>
  <si>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</si>
  <si>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</si>
  <si>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</si>
  <si>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</si>
  <si>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</si>
  <si>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</si>
  <si>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</si>
  <si>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</si>
  <si>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</si>
  <si>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</si>
  <si>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</si>
  <si>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</si>
  <si>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</si>
  <si>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</si>
  <si>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</si>
  <si>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</si>
  <si>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</si>
  <si>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</si>
  <si>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</si>
  <si>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</si>
  <si>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</si>
  <si>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</si>
  <si>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</si>
  <si>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</si>
  <si>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</si>
  <si>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</si>
  <si>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</si>
  <si>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</si>
  <si>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</si>
  <si>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</si>
  <si>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</si>
  <si>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</si>
  <si>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</si>
  <si>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</si>
  <si>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</si>
  <si>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</si>
  <si>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</si>
  <si>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</si>
  <si>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</si>
  <si>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</si>
  <si>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</si>
  <si>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</si>
  <si>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</si>
  <si>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</si>
  <si>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</si>
  <si>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</si>
  <si>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</si>
  <si>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</si>
  <si>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</si>
  <si>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</si>
  <si>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</si>
  <si>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</si>
  <si>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</si>
  <si>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</si>
  <si>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</si>
  <si>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</si>
  <si>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</si>
  <si>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</si>
  <si>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</si>
  <si>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</si>
  <si>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</si>
  <si>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</si>
  <si>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</si>
  <si>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</si>
  <si>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</si>
  <si>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</si>
  <si>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</si>
  <si>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</si>
  <si>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</si>
  <si>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</si>
  <si>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</si>
  <si>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</si>
  <si>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</si>
  <si>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</si>
  <si>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</si>
  <si>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</si>
  <si>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</si>
  <si>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</si>
  <si>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</si>
  <si>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</si>
  <si>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</si>
  <si>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</si>
  <si>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</si>
  <si>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</si>
  <si>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</si>
  <si>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</si>
  <si>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</si>
  <si>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</si>
  <si>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</si>
  <si>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</si>
  <si>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</si>
  <si>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</si>
  <si>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</si>
  <si>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</si>
  <si>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</si>
  <si>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</si>
  <si>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</si>
  <si>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</si>
  <si>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</si>
  <si>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</si>
  <si>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</si>
  <si>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</si>
  <si>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</si>
  <si>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</si>
  <si>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</si>
  <si>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</si>
  <si>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</si>
  <si>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</si>
  <si>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</si>
  <si>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</si>
  <si>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</si>
  <si>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</si>
  <si>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</si>
  <si>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</si>
  <si>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</si>
  <si>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</si>
  <si>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</si>
  <si>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</si>
  <si>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</si>
  <si>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</si>
  <si>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</si>
  <si>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</si>
  <si>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</si>
  <si>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</si>
  <si>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</si>
  <si>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</si>
  <si>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</si>
  <si>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</si>
  <si>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</si>
  <si>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</si>
  <si>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</si>
  <si>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</si>
  <si>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</si>
  <si>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</si>
  <si>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</si>
  <si>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</si>
  <si>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</si>
  <si>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</si>
  <si>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</si>
  <si>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</si>
  <si>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</si>
  <si>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</si>
  <si>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</si>
  <si>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</si>
  <si>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</si>
  <si>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</si>
  <si>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</si>
  <si>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</si>
  <si>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</si>
  <si>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</si>
  <si>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</si>
  <si>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</si>
  <si>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</si>
  <si>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</si>
  <si>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</si>
  <si>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</si>
  <si>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</si>
  <si>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</si>
  <si>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</si>
  <si>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</si>
  <si>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</si>
  <si>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</si>
  <si>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</si>
  <si>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</si>
  <si>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</si>
  <si>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</si>
  <si>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</si>
  <si>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</si>
  <si>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</si>
  <si>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</si>
  <si>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</si>
  <si>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</si>
  <si>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</si>
  <si>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</si>
  <si>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</si>
  <si>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</si>
  <si>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</si>
  <si>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</si>
  <si>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</si>
  <si>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</si>
  <si>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</si>
  <si>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</si>
  <si>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</si>
  <si>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</si>
  <si>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</si>
  <si>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</si>
  <si>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</si>
  <si>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</si>
  <si>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</si>
  <si>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</si>
  <si>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</si>
  <si>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</si>
  <si>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</si>
  <si>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</si>
  <si>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</si>
  <si>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</si>
  <si>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</si>
  <si>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</si>
  <si>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</si>
  <si>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</si>
  <si>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</si>
  <si>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</si>
  <si>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</si>
  <si>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</si>
  <si>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</si>
  <si>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</si>
  <si>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</si>
  <si>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</si>
  <si>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</si>
  <si>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</si>
  <si>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</si>
  <si>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</si>
  <si>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</si>
  <si>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</si>
  <si>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</si>
  <si>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</si>
  <si>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</si>
  <si>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</si>
  <si>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</si>
  <si>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</si>
  <si>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</si>
  <si>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</si>
  <si>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</si>
  <si>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</si>
  <si>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</si>
  <si>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</si>
  <si>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</si>
  <si>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</si>
  <si>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</si>
  <si>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</si>
  <si>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</si>
  <si>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</si>
  <si>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</si>
  <si>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</si>
  <si>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</si>
  <si>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</si>
  <si>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</si>
  <si>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</si>
  <si>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</si>
  <si>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</si>
  <si>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</si>
  <si>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</si>
  <si>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</si>
  <si>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</si>
  <si>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</si>
  <si>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</si>
  <si>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</si>
  <si>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</si>
  <si>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</si>
  <si>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</si>
  <si>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</si>
  <si>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</si>
  <si>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</si>
  <si>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</si>
  <si>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</si>
  <si>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</si>
  <si>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</si>
  <si>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</si>
  <si>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</si>
  <si>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</si>
  <si>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</si>
  <si>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</si>
  <si>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</si>
  <si>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</si>
  <si>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</si>
  <si>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</si>
  <si>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</si>
  <si>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</si>
  <si>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</si>
  <si>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</si>
  <si>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</si>
  <si>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</si>
  <si>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</si>
  <si>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</si>
  <si>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</si>
  <si>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</si>
  <si>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</si>
  <si>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</si>
  <si>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</si>
  <si>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</si>
  <si>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</si>
  <si>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</si>
  <si>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</si>
  <si>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</si>
  <si>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</si>
  <si>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</si>
  <si>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</si>
  <si>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</si>
  <si>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</si>
  <si>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</si>
  <si>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</si>
  <si>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</si>
  <si>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</si>
  <si>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</si>
  <si>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</si>
  <si>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</si>
  <si>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</si>
  <si>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</si>
  <si>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</si>
  <si>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</si>
  <si>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</si>
  <si>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</si>
  <si>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</si>
  <si>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</si>
  <si>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</si>
  <si>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</si>
  <si>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</si>
  <si>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</si>
  <si>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</si>
  <si>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</si>
  <si>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</si>
  <si>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</si>
  <si>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</si>
  <si>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</si>
  <si>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</si>
  <si>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</si>
  <si>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</si>
  <si>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</si>
  <si>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</si>
  <si>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</si>
  <si>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</si>
  <si>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</si>
  <si>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</si>
  <si>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</si>
  <si>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</si>
  <si>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</si>
  <si>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</si>
  <si>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</si>
  <si>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</si>
  <si>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</si>
  <si>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</si>
  <si>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</si>
  <si>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</si>
  <si>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</si>
  <si>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</si>
  <si>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</si>
  <si>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</si>
  <si>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</si>
  <si>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</si>
  <si>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</si>
  <si>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</si>
  <si>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</si>
  <si>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</si>
  <si>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</si>
  <si>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</si>
  <si>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</si>
  <si>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</si>
  <si>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</si>
  <si>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</si>
  <si>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</si>
  <si>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</si>
  <si>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</si>
  <si>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</si>
  <si>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</si>
  <si>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</si>
  <si>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</si>
  <si>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</si>
  <si>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</si>
  <si>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</si>
  <si>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</si>
  <si>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</si>
  <si>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</si>
  <si>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</si>
  <si>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</si>
  <si>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</si>
  <si>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</si>
  <si>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</si>
  <si>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</si>
  <si>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</si>
  <si>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</si>
  <si>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</si>
  <si>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</si>
  <si>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</si>
  <si>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</si>
  <si>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</si>
  <si>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</si>
  <si>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</si>
  <si>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</si>
  <si>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</si>
  <si>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</si>
  <si>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</si>
  <si>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</si>
  <si>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</si>
  <si>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</si>
  <si>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</si>
  <si>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</si>
  <si>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</si>
  <si>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</si>
  <si>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</si>
  <si>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</si>
  <si>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</si>
  <si>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</si>
  <si>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</si>
  <si>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</si>
  <si>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</si>
  <si>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</si>
  <si>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</si>
  <si>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</si>
  <si>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</si>
  <si>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</si>
  <si>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</si>
  <si>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</si>
  <si>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</si>
  <si>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</si>
  <si>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</si>
  <si>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</si>
  <si>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</si>
  <si>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</si>
  <si>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</si>
  <si>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</si>
  <si>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</si>
  <si>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</si>
  <si>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</si>
  <si>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</si>
  <si>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</si>
  <si>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</si>
  <si>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</si>
  <si>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</si>
  <si>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</si>
  <si>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</si>
  <si>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</si>
  <si>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</si>
  <si>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</si>
  <si>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</si>
  <si>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</si>
  <si>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</si>
  <si>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</si>
  <si>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</si>
  <si>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</si>
  <si>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</si>
  <si>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</si>
  <si>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</si>
  <si>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</si>
  <si>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</si>
  <si>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</si>
  <si>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</si>
  <si>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</si>
  <si>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</si>
  <si>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</si>
  <si>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</si>
  <si>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</si>
  <si>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</si>
  <si>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</si>
  <si>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</si>
  <si>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</si>
  <si>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</si>
  <si>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</si>
  <si>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</si>
  <si>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</si>
  <si>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</si>
  <si>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</si>
  <si>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</si>
  <si>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</si>
  <si>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</si>
  <si>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</si>
  <si>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</si>
  <si>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</si>
  <si>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</si>
  <si>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</si>
  <si>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</si>
  <si>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</si>
  <si>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</si>
  <si>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</si>
  <si>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</si>
  <si>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</si>
  <si>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</si>
  <si>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</si>
  <si>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</si>
  <si>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</si>
  <si>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</si>
  <si>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</si>
  <si>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</si>
  <si>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</si>
  <si>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</si>
  <si>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</si>
  <si>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</si>
  <si>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</si>
  <si>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</si>
  <si>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</si>
  <si>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</si>
  <si>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</si>
  <si>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</si>
  <si>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</si>
  <si>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</si>
  <si>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</si>
  <si>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</si>
  <si>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</si>
  <si>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</si>
  <si>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</si>
  <si>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</si>
  <si>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</si>
  <si>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</si>
  <si>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</si>
  <si>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</si>
  <si>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</si>
  <si>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</si>
  <si>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</si>
  <si>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</si>
  <si>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</si>
  <si>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</si>
  <si>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</si>
  <si>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</si>
  <si>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</si>
  <si>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</si>
  <si>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</si>
  <si>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</si>
  <si>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</si>
  <si>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</si>
  <si>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</si>
  <si>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</si>
  <si>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</si>
  <si>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</si>
  <si>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</si>
  <si>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</si>
  <si>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</si>
  <si>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</si>
  <si>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</si>
  <si>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</si>
  <si>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</si>
  <si>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</si>
  <si>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</si>
  <si>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</si>
  <si>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</si>
  <si>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</si>
  <si>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</si>
  <si>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</si>
  <si>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</si>
  <si>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</si>
  <si>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</si>
  <si>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</si>
  <si>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</si>
  <si>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</si>
  <si>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</si>
  <si>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</si>
  <si>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</si>
  <si>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</si>
  <si>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</si>
  <si>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</si>
  <si>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</si>
  <si>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</si>
  <si>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</si>
  <si>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</si>
  <si>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</si>
  <si>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</si>
  <si>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</si>
  <si>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</si>
  <si>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</si>
  <si>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</si>
  <si>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</si>
  <si>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</si>
  <si>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</si>
  <si>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</si>
  <si>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</si>
  <si>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</si>
  <si>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</si>
  <si>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</si>
  <si>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</si>
  <si>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</si>
  <si>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</si>
  <si>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</si>
  <si>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</si>
  <si>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</si>
  <si>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</si>
  <si>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</si>
  <si>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</si>
  <si>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</si>
  <si>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</si>
  <si>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</si>
  <si>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</si>
  <si>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</si>
  <si>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</si>
  <si>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</si>
  <si>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</si>
  <si>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</si>
  <si>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</si>
  <si>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</si>
  <si>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</si>
  <si>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</si>
  <si>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</si>
  <si>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</si>
  <si>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</si>
  <si>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</si>
  <si>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</si>
  <si>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</si>
  <si>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</si>
  <si>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</si>
  <si>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</si>
  <si>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</si>
  <si>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</si>
  <si>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</si>
  <si>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</si>
  <si>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</si>
  <si>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</si>
  <si>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PCM-20251206-00001795</t>
  </si>
  <si>
    <t>ETA 90 min</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</si>
  <si>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</si>
  <si>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</si>
  <si>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</si>
  <si>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</si>
  <si>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</si>
  <si>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</si>
  <si>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NO PCM</t>
  </si>
  <si>
    <t>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</si>
  <si>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</si>
  <si>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</si>
  <si>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</si>
  <si>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</si>
  <si>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</si>
  <si>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</si>
  <si>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</si>
  <si>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</si>
  <si>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</si>
  <si>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</si>
  <si>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PCM-20251206-00001699</t>
  </si>
  <si>
    <t xml:space="preserve">cell down in LTE due to power issue , 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</si>
</sst>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8" totalsRowShown="0" headerRowDxfId="62" dataDxfId="61" headerRowBorderDxfId="59" tableBorderDxfId="60">
  <autoFilter ref="A1:L9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8" totalsRowShown="0" headerRowDxfId="46" dataDxfId="45" headerRowBorderDxfId="43" tableBorderDxfId="44" totalsRowBorderDxfId="42">
  <autoFilter ref="A1:L1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4" totalsRowShown="0" headerRowDxfId="13" tableBorderDxfId="12">
  <autoFilter ref="A1:L40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335.02019467592618</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45997.968620601852</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45997.968620601852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45997.968620601852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45997.968620601852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45997.968620601852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45997.968620601852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45997.968620601852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45997.968620601852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45997.968620601852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45997.968620601852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45997.968620601852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45997.968620601852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45997.968620601852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45997.968620601852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45997.968620601852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45997.968620601852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45997.968620601852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45997.968620601852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45997.968620601852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45997.968620601852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45997.968620601852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45997.968620601852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45997.968620601852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45997.968620601852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45997.968620601852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45997.968620601852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45997.968620601852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45997.968620601852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45997.968620601852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45997.968620601852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45997.968620601852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45997.968620601852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45997.968620601852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45997.968620601852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45997.968620601852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45997.968620601852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45997.968620601852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45997.968620601852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45997.968620601852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45997.968620601852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45997.968620601852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45997.968620601852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45997.968620601852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45997.968620601852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45997.968620601852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45997.968620601852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45997.968620601852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45997.968620601852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45997.968620601852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45997.968620601852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45997.968620601852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45997.968620601852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45997.968620601852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45997.968620601852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45997.968620601852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45997.968620601852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45997.968620601852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45997.968620601852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45997.968620601852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45997.968620601852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45997.968620601852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45997.968620601852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45997.968620601852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45997.968620601852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45997.968620601852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45997.968620601852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45997.968620601852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45997.968620601852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45997.968620601852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45997.968620601852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45997.968620601852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45997.968620601852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45997.968620601852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45997.968620601852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45997.968620601852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45997.968620601852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45997.968620601852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45997.968620601852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45997.968620601852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45997.968620601852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45997.968620601852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45997.968620601852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45997.968620601852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45997.968620601852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45997.968620601852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45997.968620601852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45997.968620601852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45997.968620601852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45997.968620601852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45997.968620601852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45997.968620601852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45997.968620601852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45997.968620601852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45997.968620601852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45997.968620601852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45997.968620601852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45997.968620601852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45997.968620601852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45997.968620601852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45997.968620601852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45997.968620601852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45997.968620601852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45997.968620601852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45997.968620601852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45997.968620601852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45997.968620601852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45997.968620601852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45997.968620601852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45997.968620601852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45997.968620601852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45997.968620601852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45997.968620601852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45997.968620601852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45997.968620601852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45997.968620601852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45997.968620601852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45997.968620601852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45997.968620601852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45997.968620601852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45997.968620601852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45997.968620601852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45997.968620601852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45997.968620601852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45997.968620601852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45997.968620601852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45997.968620601852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45997.968620601852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45997.968620601852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45997.968620601852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45997.968620601852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45997.968620601852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45997.968620601852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45997.968620601852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45997.968620601852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45997.968620601852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45997.968620601852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45997.968620601852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45997.968620601852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45997.968620601852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45997.968620601852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45997.968620601852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45997.968620601852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45997.968620601852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45997.968620601852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45997.968620601852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45997.968620601852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45997.968620601852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45997.968620601852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45997.968620601852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45997.968620601852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45997.968620601852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45997.968620601852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45997.968620601852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45997.968620601852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45997.968620601852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45997.968620601852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45997.968620601852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45997.968620601852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45997.968620601852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45997.968620601852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45997.968620601852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45997.968620601852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45997.968620601852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45997.968620601852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45997.968620601852</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45997.968620601852</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45997.968620601852</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45997.968620601852</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45997.968620601852</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45997.968620601852</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45997.968620601852</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45997.968620601852</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45997.968620601852</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45997.968620601852</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45997.968620601852</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45997.968620601852</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45997.968620601852</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45997.968620601852</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45997.968620601852</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45997.968620601852</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45997.968620601852</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45997.968620601852</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45997.968620601852</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45997.968620601852</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45997.968620601852</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45997.968620601852</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0E769E13-0071-414C-B4A0-89227E2830DE}"/>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172.96878263889084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13.581201620370848</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0.61323865740996553</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58"/>
      <c r="E6" s="18"/>
      <c r="F6" s="97"/>
      <c r="G6" s="98">
        <f ca="1">IFERROR(NOW()-F6,"-")</f>
        <v>45997.968620601852</v>
      </c>
      <c r="H6" s="97"/>
      <c r="I6" s="18" t="str">
        <f>IFERROR(VLOOKUP(D6,DB!A:F,6,0),"")</f>
        <v/>
      </c>
      <c r="J6" s="18" t="str">
        <f>IFERROR(VLOOKUP(D6,DB!A:G,7,0),"")</f>
        <v/>
      </c>
      <c r="K6" s="19"/>
      <c r="L6" s="18" t="str">
        <f>IFERROR(VLOOKUP(D6,DB!A:I,9,0),"")</f>
        <v/>
      </c>
    </row>
    <row r="7" spans="1:12" ht="31.5" customHeight="1">
      <c r="A7" s="96"/>
      <c r="B7" s="18" t="str">
        <f>IFERROR(VLOOKUP(D7,DB!A:K,11,0),"")</f>
        <v/>
      </c>
      <c r="C7" s="18"/>
      <c r="D7" s="58"/>
      <c r="E7" s="18"/>
      <c r="F7" s="97"/>
      <c r="G7" s="98">
        <f ca="1">IFERROR(NOW()-F7,"-")</f>
        <v>45997.968620601852</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45997.968620601852</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45997.968620601852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45997.968620601852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45997.968620601852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45997.968620601852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45997.968620601852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45997.968620601852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45997.968620601852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45997.968620601852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45997.968620601852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45997.968620601852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45997.968620601852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45997.968620601852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45997.968620601852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45997.968620601852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45997.968620601852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45997.968620601852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45997.968620601852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45997.968620601852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45997.968620601852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45997.968620601852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45997.968620601852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45997.968620601852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45997.968620601852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45997.968620601852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45997.968620601852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45997.968620601852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45997.968620601852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45997.968620601852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45997.968620601852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45997.968620601852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45997.968620601852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45997.968620601852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45997.968620601852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45997.968620601852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45997.968620601852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45997.968620601852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45997.968620601852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45997.968620601852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45997.968620601852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45997.968620601852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45997.968620601852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45997.968620601852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45997.968620601852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45997.968620601852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45997.968620601852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45997.968620601852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45997.968620601852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45997.968620601852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45997.968620601852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45997.968620601852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45997.968620601852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45997.968620601852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45997.968620601852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45997.968620601852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45997.968620601852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45997.968620601852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45997.968620601852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45997.968620601852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45997.968620601852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45997.968620601852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45997.968620601852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45997.968620601852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45997.968620601852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45997.968620601852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45997.968620601852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45997.968620601852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45997.968620601852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45997.968620601852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45997.968620601852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45997.968620601852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45997.968620601852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45997.968620601852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45997.968620601852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45997.968620601852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45997.968620601852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45997.968620601852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45997.968620601852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45997.968620601852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45997.968620601852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45997.968620601852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45997.968620601852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45997.968620601852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45997.968620601852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45997.968620601852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45997.968620601852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45997.968620601852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45997.968620601852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45997.968620601852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45997.968620601852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45997.968620601852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45997.968620601852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45997.968620601852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45997.968620601852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45997.968620601852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45997.968620601852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45997.968620601852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45997.968620601852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45997.968620601852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45997.968620601852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45997.968620601852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45997.968620601852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45997.968620601852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45997.968620601852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45997.968620601852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45997.968620601852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45997.968620601852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45997.968620601852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45997.968620601852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45997.968620601852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45997.968620601852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45997.968620601852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45997.968620601852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45997.968620601852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45997.968620601852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45997.968620601852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45997.968620601852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45997.968620601852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45997.968620601852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45997.968620601852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45997.968620601852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45997.968620601852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45997.968620601852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45997.968620601852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45997.968620601852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45997.968620601852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45997.968620601852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45997.968620601852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45997.968620601852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45997.968620601852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45997.968620601852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45997.968620601852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45997.968620601852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45997.968620601852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45997.968620601852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45997.968620601852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45997.968620601852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45997.968620601852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45997.968620601852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45997.968620601852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45997.968620601852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45997.968620601852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45997.968620601852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45997.968620601852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45997.968620601852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45997.968620601852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45997.968620601852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45997.968620601852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45997.968620601852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45997.968620601852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45997.968620601852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45997.968620601852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45997.968620601852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45997.968620601852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45997.968620601852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45997.968620601852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45997.968620601852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45997.968620601852</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45997.968620601852</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45997.968620601852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45997.968620601852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45997.968620601852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45997.968620601852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45997.968620601852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45997.968620601852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45997.968620601852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45997.968620601852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45997.968620601852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45997.968620601852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45997.968620601852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45997.968620601852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45997.968620601852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45997.968620601852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45997.968620601852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45997.968620601852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45997.968620601852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45997.968620601852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45997.968620601852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45997.968620601852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45997.968620601852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45997.968620601852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45997.968620601852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45997.968620601852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45997.968620601852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45997.968620601852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45997.968620601852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45997.968620601852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45997.968620601852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45997.968620601852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45997.968620601852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45997.968620601852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45997.968620601852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45997.968620601852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45997.968620601852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45997.968620601852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45997.968620601852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45997.968620601852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45997.968620601852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45997.968620601852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45997.968620601852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45997.968620601852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45997.968620601852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45997.968620601852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45997.968620601852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45997.968620601852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45997.968620601852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45997.968620601852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45997.968620601852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45997.968620601852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45997.968620601852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45997.968620601852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45997.968620601852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45997.968620601852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45997.968620601852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45997.968620601852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45997.968620601852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45997.968620601852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45997.968620601852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45997.968620601852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45997.968620601852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45997.968620601852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45997.968620601852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45997.968620601852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45997.968620601852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45997.968620601852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45997.968620601852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45997.968620601852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45997.968620601852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45997.968620601852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45997.968620601852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45997.968620601852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45997.968620601852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45997.968620601852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45997.968620601852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45997.968620601852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45997.968620601852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45997.968620601852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45997.968620601852</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45997.968620601852</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45997.968620601852</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45997.968620601852</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45997.968620601852</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45997.968620601852</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45997.968620601852</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45997.968620601852</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45997.968620601852</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45997.968620601852</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45997.968620601852</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45997.968620601852</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45997.968620601852</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45997.968620601852</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45997.968620601852</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45997.968620601852</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45997.968620601852</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45997.968620601852</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45997.968620601852</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45997.968620601852</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45997.968620601852</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45997.968620601852</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45997.968620601852</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45997.968620601852</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45997.968620601852</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45997.968620601852</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45997.968620601852</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45997.968620601852</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45997.968620601852</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45997.968620601852</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45997.968620601852</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8"/>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39119</v>
      </c>
      <c r="B2" s="58" t="str">
        <f>IFERROR(VLOOKUP(D2,DB!A:K,11,0),"")</f>
        <v>R3</v>
      </c>
      <c r="C2" s="18">
        <v>1</v>
      </c>
      <c r="D2" s="18" t="s">
        <v>18330</v>
      </c>
      <c r="E2" s="18" t="s">
        <v>39106</v>
      </c>
      <c r="F2" s="20">
        <v>45997.942233796297</v>
      </c>
      <c r="G2" s="21">
        <f t="shared" ref="G2:G7" ca="1" si="0">IFERROR(NOW()-F2,"-")</f>
        <v>2.6386805555375759E-2</v>
      </c>
      <c r="H2" s="22">
        <v>45997.937118055554</v>
      </c>
      <c r="I2" s="19" t="str">
        <f>IFERROR(VLOOKUP(D2,DB!A:F,6,0),"")</f>
        <v>SCECO</v>
      </c>
      <c r="J2" s="18" t="str">
        <f>IFERROR(VLOOKUP(D2,DB!A:G,7,0),"")</f>
        <v>Weak</v>
      </c>
      <c r="K2" s="42" t="s">
        <v>39120</v>
      </c>
      <c r="L2" s="23" t="str">
        <f>IFERROR(VLOOKUP(D2,DB!A:I,9,0),"")</f>
        <v>Latis</v>
      </c>
    </row>
    <row r="3" spans="1:13" ht="15" customHeight="1">
      <c r="A3" s="19"/>
      <c r="B3" s="58" t="str">
        <f>IFERROR(VLOOKUP(D3,DB!A:K,11,0),"")</f>
        <v/>
      </c>
      <c r="C3" s="18"/>
      <c r="D3" s="18"/>
      <c r="E3" s="18"/>
      <c r="F3" s="20"/>
      <c r="G3" s="21">
        <f t="shared" ca="1" si="0"/>
        <v>45997.968620601852</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45997.968620601852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45997.968620601852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45997.968620601852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45997.968620601852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ref="G8:G71" ca="1" si="1">IFERROR(NOW()-F8,"-")</f>
        <v>45997.968620601852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1"/>
        <v>45997.968620601852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45997.968620601852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45997.968620601852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45997.968620601852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45997.968620601852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45997.968620601852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45997.968620601852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45997.968620601852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45997.968620601852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45997.968620601852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45997.968620601852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45997.968620601852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45997.968620601852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45997.968620601852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45997.968620601852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45997.968620601852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45997.968620601852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45997.968620601852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45997.968620601852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45997.968620601852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45997.968620601852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45997.968620601852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45997.968620601852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45997.968620601852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45997.968620601852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45997.968620601852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45997.968620601852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45997.968620601852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45997.968620601852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45997.968620601852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45997.968620601852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45997.968620601852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45997.968620601852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45997.968620601852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45997.968620601852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45997.968620601852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45997.968620601852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45997.968620601852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45997.968620601852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45997.968620601852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45997.968620601852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45997.968620601852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45997.968620601852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45997.968620601852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45997.968620601852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45997.968620601852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45997.968620601852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45997.968620601852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45997.968620601852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45997.968620601852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45997.968620601852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45997.968620601852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45997.968620601852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45997.968620601852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45997.968620601852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45997.968620601852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45997.968620601852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45997.968620601852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45997.968620601852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45997.968620601852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45997.968620601852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45997.968620601852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45997.968620601852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ref="G72:G135" ca="1" si="2">IFERROR(NOW()-F72,"-")</f>
        <v>45997.968620601852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45997.968620601852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45997.968620601852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45997.968620601852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45997.968620601852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45997.968620601852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45997.968620601852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45997.968620601852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45997.968620601852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45997.968620601852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45997.968620601852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45997.968620601852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45997.968620601852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45997.968620601852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45997.968620601852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45997.968620601852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45997.968620601852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45997.968620601852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45997.968620601852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45997.968620601852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45997.968620601852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45997.968620601852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45997.968620601852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45997.968620601852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45997.968620601852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45997.968620601852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45997.968620601852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45997.968620601852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45997.968620601852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45997.968620601852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45997.968620601852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45997.968620601852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45997.968620601852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45997.968620601852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45997.968620601852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45997.968620601852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45997.968620601852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45997.968620601852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45997.968620601852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45997.968620601852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45997.968620601852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45997.968620601852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45997.968620601852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45997.968620601852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45997.968620601852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45997.968620601852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45997.968620601852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45997.968620601852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45997.968620601852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45997.968620601852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45997.968620601852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45997.968620601852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45997.968620601852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45997.968620601852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45997.968620601852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45997.968620601852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45997.968620601852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45997.968620601852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45997.968620601852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45997.968620601852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45997.968620601852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45997.968620601852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45997.968620601852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45997.968620601852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ref="G136:G199" ca="1" si="3">IFERROR(NOW()-F136,"-")</f>
        <v>45997.968620601852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45997.968620601852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45997.968620601852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45997.968620601852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45997.968620601852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45997.968620601852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45997.968620601852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45997.968620601852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45997.968620601852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45997.968620601852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45997.968620601852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45997.968620601852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45997.968620601852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45997.968620601852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45997.968620601852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45997.968620601852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45997.968620601852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45997.968620601852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45997.968620601852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45997.968620601852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45997.968620601852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45997.968620601852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45997.968620601852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45997.968620601852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45997.968620601852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45997.968620601852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45997.968620601852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45997.968620601852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45997.968620601852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45997.968620601852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45997.968620601852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45997.968620601852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45997.968620601852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45997.968620601852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45997.968620601852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45997.968620601852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45997.968620601852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45997.968620601852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45997.968620601852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45997.968620601852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45997.968620601852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45997.968620601852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45997.968620601852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45997.968620601852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45997.968620601852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45997.968620601852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45997.968620601852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45997.968620601852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45997.968620601852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45997.968620601852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45997.968620601852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45997.968620601852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45997.968620601852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45997.968620601852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45997.968620601852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45997.968620601852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45997.968620601852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45997.968620601852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45997.968620601852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45997.968620601852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45997.968620601852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45997.968620601852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45997.968620601852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45997.968620601852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ref="G200:G263" ca="1" si="4">IFERROR(NOW()-F200,"-")</f>
        <v>45997.968620601852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45997.968620601852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45997.968620601852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45997.968620601852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45997.968620601852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45997.968620601852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45997.968620601852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45997.968620601852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45997.968620601852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45997.968620601852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45997.968620601852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45997.968620601852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45997.968620601852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45997.968620601852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45997.968620601852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45997.968620601852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45997.968620601852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45997.968620601852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45997.968620601852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45997.968620601852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45997.968620601852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45997.968620601852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45997.968620601852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45997.968620601852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45997.968620601852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45997.968620601852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45997.968620601852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45997.968620601852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45997.968620601852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45997.968620601852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45997.968620601852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45997.968620601852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45997.968620601852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45997.968620601852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45997.968620601852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45997.968620601852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45997.968620601852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45997.968620601852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45997.968620601852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45997.968620601852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45997.968620601852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45997.968620601852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45997.968620601852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45997.968620601852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45997.968620601852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45997.968620601852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45997.968620601852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45997.968620601852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45997.968620601852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45997.968620601852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45997.968620601852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45997.968620601852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45997.968620601852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45997.968620601852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45997.968620601852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45997.968620601852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45997.968620601852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45997.968620601852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45997.968620601852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45997.968620601852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45997.968620601852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45997.968620601852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45997.968620601852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45997.968620601852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ref="G264:G327" ca="1" si="5">IFERROR(NOW()-F264,"-")</f>
        <v>45997.968620601852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45997.968620601852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45997.968620601852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45997.968620601852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45997.968620601852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45997.968620601852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45997.968620601852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45997.968620601852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45997.968620601852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45997.968620601852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45997.968620601852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45997.968620601852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45997.968620601852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45997.968620601852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45997.968620601852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45997.968620601852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45997.968620601852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45997.968620601852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45997.968620601852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45997.968620601852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45997.968620601852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45997.968620601852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45997.968620601852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45997.968620601852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45997.968620601852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45997.968620601852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45997.968620601852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45997.968620601852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45997.968620601852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45997.968620601852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45997.968620601852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45997.968620601852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45997.968620601852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45997.968620601852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45997.968620601852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45997.968620601852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45997.968620601852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45997.968620601852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45997.968620601852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45997.968620601852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45997.968620601852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45997.968620601852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45997.968620601852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45997.968620601852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45997.968620601852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45997.968620601852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45997.968620601852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45997.968620601852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45997.968620601852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45997.968620601852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45997.968620601852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45997.968620601852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45997.968620601852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45997.968620601852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45997.968620601852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45997.968620601852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45997.968620601852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45997.968620601852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45997.968620601852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45997.968620601852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45997.968620601852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45997.968620601852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45997.968620601852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45997.968620601852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ref="G328:G391" ca="1" si="6">IFERROR(NOW()-F328,"-")</f>
        <v>45997.968620601852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45997.968620601852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45997.968620601852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45997.968620601852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45997.968620601852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45997.968620601852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45997.968620601852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45997.968620601852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45997.968620601852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45997.968620601852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45997.968620601852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45997.968620601852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45997.968620601852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45997.968620601852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45997.968620601852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45997.968620601852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45997.968620601852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45997.968620601852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45997.968620601852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45997.968620601852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45997.968620601852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45997.968620601852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45997.968620601852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45997.968620601852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45997.968620601852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45997.968620601852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45997.968620601852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45997.968620601852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45997.968620601852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45997.968620601852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45997.968620601852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45997.968620601852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45997.968620601852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45997.968620601852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45997.968620601852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45997.968620601852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45997.968620601852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45997.968620601852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45997.968620601852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45997.968620601852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45997.968620601852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45997.968620601852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45997.968620601852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45997.968620601852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45997.968620601852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45997.968620601852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45997.968620601852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45997.968620601852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45997.968620601852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45997.968620601852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45997.968620601852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45997.968620601852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45997.968620601852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45997.968620601852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45997.968620601852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45997.968620601852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45997.968620601852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45997.968620601852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45997.968620601852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45997.968620601852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45997.968620601852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45997.968620601852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45997.968620601852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45997.968620601852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ref="G392:G455" ca="1" si="7">IFERROR(NOW()-F392,"-")</f>
        <v>45997.968620601852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45997.968620601852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45997.968620601852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45997.968620601852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45997.968620601852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45997.968620601852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45997.968620601852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45997.968620601852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45997.968620601852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45997.968620601852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45997.968620601852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45997.968620601852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45997.968620601852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45997.968620601852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45997.968620601852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45997.968620601852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45997.968620601852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45997.968620601852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45997.968620601852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45997.968620601852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45997.968620601852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45997.968620601852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45997.968620601852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45997.968620601852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45997.968620601852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45997.968620601852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45997.968620601852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45997.968620601852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45997.968620601852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45997.968620601852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45997.968620601852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45997.968620601852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45997.968620601852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45997.968620601852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45997.968620601852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45997.968620601852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45997.968620601852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45997.968620601852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45997.968620601852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45997.968620601852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45997.968620601852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45997.968620601852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45997.968620601852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45997.968620601852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45997.968620601852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45997.968620601852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45997.968620601852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45997.968620601852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45997.968620601852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45997.968620601852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45997.968620601852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45997.968620601852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45997.968620601852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45997.968620601852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45997.968620601852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45997.968620601852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45997.968620601852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45997.968620601852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45997.968620601852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45997.968620601852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45997.968620601852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45997.968620601852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45997.968620601852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45997.968620601852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ref="G456:G519" ca="1" si="8">IFERROR(NOW()-F456,"-")</f>
        <v>45997.968620601852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45997.968620601852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45997.968620601852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45997.968620601852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45997.968620601852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45997.968620601852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45997.968620601852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45997.968620601852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45997.968620601852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45997.968620601852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45997.968620601852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45997.968620601852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45997.968620601852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45997.968620601852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45997.968620601852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45997.968620601852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45997.968620601852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45997.968620601852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45997.968620601852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45997.968620601852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45997.968620601852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45997.968620601852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45997.968620601852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45997.968620601852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45997.968620601852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45997.968620601852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45997.968620601852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45997.968620601852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45997.968620601852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45997.968620601852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45997.968620601852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45997.968620601852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45997.968620601852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45997.968620601852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45997.968620601852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45997.968620601852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45997.968620601852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45997.968620601852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45997.968620601852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45997.968620601852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45997.968620601852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45997.968620601852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45997.968620601852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45997.968620601852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45997.968620601852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45997.968620601852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45997.968620601852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45997.968620601852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45997.968620601852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45997.968620601852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45997.968620601852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45997.968620601852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45997.968620601852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45997.968620601852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45997.968620601852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45997.968620601852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45997.968620601852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45997.968620601852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45997.968620601852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45997.968620601852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45997.968620601852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45997.968620601852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45997.968620601852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45997.968620601852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ref="G520:G583" ca="1" si="9">IFERROR(NOW()-F520,"-")</f>
        <v>45997.968620601852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45997.968620601852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45997.968620601852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45997.968620601852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45997.968620601852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45997.968620601852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45997.968620601852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45997.968620601852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45997.968620601852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45997.968620601852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45997.968620601852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45997.968620601852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45997.968620601852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45997.968620601852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45997.968620601852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45997.968620601852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45997.968620601852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45997.968620601852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45997.968620601852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45997.968620601852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45997.968620601852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45997.968620601852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45997.968620601852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45997.968620601852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45997.968620601852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45997.968620601852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45997.968620601852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45997.968620601852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45997.968620601852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45997.968620601852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45997.968620601852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45997.968620601852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45997.968620601852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45997.968620601852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45997.968620601852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45997.968620601852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45997.968620601852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45997.968620601852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45997.968620601852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45997.968620601852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45997.968620601852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45997.968620601852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45997.968620601852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45997.968620601852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45997.968620601852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45997.968620601852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45997.968620601852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45997.968620601852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45997.968620601852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45997.968620601852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45997.968620601852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45997.968620601852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45997.968620601852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45997.968620601852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45997.968620601852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45997.968620601852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45997.968620601852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45997.968620601852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45997.968620601852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45997.968620601852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45997.968620601852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45997.968620601852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45997.968620601852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45997.968620601852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ref="G584:G647" ca="1" si="10">IFERROR(NOW()-F584,"-")</f>
        <v>45997.968620601852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45997.968620601852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45997.968620601852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45997.968620601852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45997.968620601852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45997.968620601852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45997.968620601852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45997.968620601852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45997.968620601852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45997.968620601852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45997.968620601852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45997.968620601852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45997.968620601852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45997.968620601852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45997.968620601852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45997.968620601852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45997.968620601852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45997.968620601852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45997.968620601852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45997.968620601852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45997.968620601852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45997.968620601852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45997.968620601852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45997.968620601852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45997.968620601852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45997.968620601852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45997.968620601852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45997.968620601852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45997.968620601852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45997.968620601852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45997.968620601852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45997.968620601852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45997.968620601852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45997.968620601852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45997.968620601852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45997.968620601852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45997.968620601852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45997.968620601852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45997.968620601852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45997.968620601852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45997.968620601852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45997.968620601852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45997.968620601852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45997.968620601852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45997.968620601852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45997.968620601852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45997.968620601852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45997.968620601852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45997.968620601852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45997.968620601852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45997.968620601852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45997.968620601852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45997.968620601852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45997.968620601852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45997.968620601852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45997.968620601852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45997.968620601852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45997.968620601852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45997.968620601852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45997.968620601852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45997.968620601852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45997.968620601852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45997.968620601852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45997.968620601852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ref="G648:G711" ca="1" si="11">IFERROR(NOW()-F648,"-")</f>
        <v>45997.968620601852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45997.968620601852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45997.968620601852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45997.968620601852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45997.968620601852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45997.968620601852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45997.968620601852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45997.968620601852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45997.968620601852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45997.968620601852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45997.968620601852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45997.968620601852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45997.968620601852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45997.968620601852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45997.968620601852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45997.968620601852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45997.968620601852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45997.968620601852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45997.968620601852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45997.968620601852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45997.968620601852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45997.968620601852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45997.968620601852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45997.968620601852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45997.968620601852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45997.968620601852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45997.968620601852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45997.968620601852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45997.968620601852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45997.968620601852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45997.968620601852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45997.968620601852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45997.968620601852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45997.968620601852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45997.968620601852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45997.968620601852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45997.968620601852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45997.968620601852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45997.968620601852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45997.968620601852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45997.968620601852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45997.968620601852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45997.968620601852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45997.968620601852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45997.968620601852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45997.968620601852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45997.968620601852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45997.968620601852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45997.968620601852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45997.968620601852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45997.968620601852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45997.968620601852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45997.968620601852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45997.968620601852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45997.968620601852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45997.968620601852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45997.968620601852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45997.968620601852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45997.968620601852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45997.968620601852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45997.968620601852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45997.968620601852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45997.968620601852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45997.968620601852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ref="G712:G775" ca="1" si="12">IFERROR(NOW()-F712,"-")</f>
        <v>45997.968620601852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45997.968620601852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45997.968620601852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45997.968620601852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45997.968620601852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45997.968620601852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45997.968620601852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45997.968620601852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45997.968620601852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45997.968620601852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45997.968620601852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45997.968620601852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45997.968620601852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45997.968620601852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45997.968620601852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45997.968620601852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45997.968620601852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45997.968620601852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45997.968620601852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45997.968620601852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45997.968620601852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45997.968620601852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45997.968620601852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45997.968620601852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45997.968620601852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45997.968620601852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45997.968620601852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45997.968620601852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45997.968620601852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45997.968620601852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45997.968620601852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45997.968620601852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45997.968620601852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45997.968620601852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45997.968620601852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45997.968620601852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45997.968620601852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45997.968620601852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45997.968620601852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45997.968620601852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45997.968620601852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45997.968620601852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45997.968620601852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45997.968620601852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45997.968620601852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45997.968620601852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45997.968620601852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45997.968620601852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45997.968620601852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45997.968620601852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45997.968620601852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45997.968620601852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45997.968620601852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45997.968620601852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45997.968620601852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45997.968620601852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45997.968620601852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45997.968620601852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45997.968620601852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45997.968620601852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45997.968620601852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45997.968620601852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45997.968620601852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45997.968620601852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ref="G776:G839" ca="1" si="13">IFERROR(NOW()-F776,"-")</f>
        <v>45997.968620601852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45997.968620601852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45997.968620601852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45997.968620601852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45997.968620601852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45997.968620601852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45997.968620601852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45997.968620601852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45997.968620601852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45997.968620601852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45997.968620601852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45997.968620601852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45997.968620601852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45997.968620601852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45997.968620601852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45997.968620601852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45997.968620601852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45997.968620601852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45997.968620601852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45997.968620601852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45997.968620601852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45997.968620601852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45997.968620601852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45997.968620601852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45997.968620601852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45997.968620601852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45997.968620601852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45997.968620601852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45997.968620601852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45997.968620601852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45997.968620601852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45997.968620601852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45997.968620601852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45997.968620601852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45997.968620601852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45997.968620601852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45997.968620601852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45997.968620601852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45997.968620601852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45997.968620601852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45997.968620601852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45997.968620601852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45997.968620601852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45997.968620601852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45997.968620601852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45997.968620601852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45997.968620601852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45997.968620601852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45997.968620601852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45997.968620601852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45997.968620601852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45997.968620601852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45997.968620601852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45997.968620601852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45997.968620601852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45997.968620601852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45997.968620601852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45997.968620601852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45997.968620601852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45997.968620601852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45997.968620601852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45997.968620601852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45997.968620601852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45997.968620601852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ref="G840:G903" ca="1" si="14">IFERROR(NOW()-F840,"-")</f>
        <v>45997.968620601852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45997.968620601852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45997.968620601852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45997.968620601852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45997.968620601852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45997.968620601852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45997.968620601852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45997.968620601852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45997.968620601852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45997.968620601852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45997.968620601852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45997.968620601852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45997.968620601852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45997.968620601852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45997.968620601852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45997.968620601852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45997.968620601852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45997.968620601852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45997.968620601852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45997.968620601852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45997.968620601852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45997.968620601852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45997.968620601852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45997.968620601852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45997.968620601852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45997.968620601852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45997.968620601852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45997.968620601852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45997.968620601852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45997.968620601852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45997.968620601852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45997.968620601852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45997.968620601852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45997.968620601852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45997.968620601852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45997.968620601852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45997.968620601852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45997.968620601852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45997.968620601852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45997.968620601852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45997.968620601852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45997.968620601852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45997.968620601852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45997.968620601852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45997.968620601852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45997.968620601852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45997.968620601852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45997.968620601852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45997.968620601852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45997.968620601852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45997.968620601852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45997.968620601852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45997.968620601852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45997.968620601852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45997.968620601852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45997.968620601852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45997.968620601852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45997.968620601852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45997.968620601852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45997.968620601852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45997.968620601852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45997.968620601852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45997.968620601852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45997.968620601852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ref="G904:G918" ca="1" si="15">IFERROR(NOW()-F904,"-")</f>
        <v>45997.968620601852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45997.968620601852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45997.968620601852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45997.968620601852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45997.968620601852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45997.968620601852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45997.968620601852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45997.968620601852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45997.968620601852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45997.968620601852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45997.968620601852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45997.968620601852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45997.968620601852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45997.968620601852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45997.968620601852</v>
      </c>
      <c r="H918" s="22"/>
      <c r="I918" s="19" t="str">
        <f>IFERROR(VLOOKUP(D918,DB!A:F,6,0),"")</f>
        <v/>
      </c>
      <c r="J918" s="18" t="str">
        <f>IFERROR(VLOOKUP(D918,DB!A:G,7,0),"")</f>
        <v/>
      </c>
      <c r="K918" s="42"/>
      <c r="L918" s="23" t="str">
        <f>IFERROR(VLOOKUP(D918,DB!A:I,9,0),"")</f>
        <v/>
      </c>
    </row>
  </sheetData>
  <dataValidations count="2">
    <dataValidation allowBlank="1" showInputMessage="1" showErrorMessage="1" sqref="E1" xr:uid="{5914219A-CB83-432D-936A-CC0CB6F3982A}"/>
    <dataValidation type="list" allowBlank="1" showInputMessage="1" showErrorMessage="1" sqref="E2:E9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8"/>
  <sheetViews>
    <sheetView tabSelected="1" workbookViewId="0">
      <selection activeCell="K16" sqref="K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294.48790300925612</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8" ca="1" si="0">IFERROR(NOW()-F3,"")</f>
        <v>0.47661828703712672</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0.43528726851945976</v>
      </c>
      <c r="H4" s="91">
        <v>45997.522280092591</v>
      </c>
      <c r="I4" s="107" t="str">
        <f>IFERROR(VLOOKUP(D4,DB!A:F,6,0),"")</f>
        <v>Generator-SG</v>
      </c>
      <c r="J4" s="107" t="str">
        <f>IFERROR(VLOOKUP(D4,DB!A:G,7,0),"")</f>
        <v>Good</v>
      </c>
      <c r="K4" s="93" t="s">
        <v>39126</v>
      </c>
      <c r="L4" s="87" t="str">
        <f>IFERROR(VLOOKUP(D4,DB!A:I,9,0),"")</f>
        <v>Latis</v>
      </c>
    </row>
    <row r="5" spans="1:16" ht="15" customHeight="1">
      <c r="A5" s="107" t="s">
        <v>39127</v>
      </c>
      <c r="B5" s="107" t="str">
        <f>IFERROR(VLOOKUP(D5,DB!A:K,11,0),"")</f>
        <v>R4</v>
      </c>
      <c r="C5" s="89">
        <v>1</v>
      </c>
      <c r="D5" s="87" t="s">
        <v>28711</v>
      </c>
      <c r="E5" s="90" t="s">
        <v>39106</v>
      </c>
      <c r="F5" s="91"/>
      <c r="G5" s="92">
        <f t="shared" ca="1" si="0"/>
        <v>45997.968620601852</v>
      </c>
      <c r="H5" s="91">
        <v>45997.923263888886</v>
      </c>
      <c r="I5" s="107" t="str">
        <f>IFERROR(VLOOKUP(D5,DB!A:F,6,0),"")</f>
        <v>SCECO</v>
      </c>
      <c r="J5" s="107" t="str">
        <f>IFERROR(VLOOKUP(D5,DB!A:G,7,0),"")</f>
        <v>Vandalized</v>
      </c>
      <c r="K5" s="93" t="s">
        <v>39128</v>
      </c>
      <c r="L5" s="87" t="str">
        <f>IFERROR(VLOOKUP(D5,DB!A:I,9,0),"")</f>
        <v>Latis</v>
      </c>
    </row>
    <row r="6" spans="1:16" ht="15" customHeight="1">
      <c r="A6" s="107"/>
      <c r="B6" s="107" t="str">
        <f>IFERROR(VLOOKUP(D6,DB!A:K,11,0),"")</f>
        <v/>
      </c>
      <c r="C6" s="89"/>
      <c r="D6" s="87"/>
      <c r="E6" s="90"/>
      <c r="F6" s="91"/>
      <c r="G6" s="92">
        <f t="shared" ca="1" si="0"/>
        <v>45997.968620601852</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45997.968620601852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45997.968620601852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45997.968620601852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45997.968620601852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45997.968620601852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45997.968620601852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45997.968620601852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45997.968620601852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45997.968620601852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45997.968620601852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45997.968620601852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45997.968620601852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45997.968620601852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45997.968620601852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45997.968620601852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45997.968620601852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45997.968620601852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45997.968620601852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45997.968620601852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45997.968620601852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45997.968620601852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45997.968620601852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45997.968620601852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45997.968620601852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45997.968620601852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45997.968620601852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45997.968620601852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45997.968620601852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45997.968620601852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45997.968620601852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45997.968620601852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45997.968620601852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45997.968620601852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45997.968620601852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45997.968620601852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45997.968620601852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45997.968620601852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45997.968620601852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45997.968620601852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45997.968620601852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45997.968620601852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45997.968620601852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45997.968620601852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45997.968620601852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45997.968620601852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45997.968620601852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45997.968620601852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45997.968620601852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45997.968620601852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45997.968620601852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45997.968620601852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45997.968620601852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ref="G59:G122" ca="1" si="1">IFERROR(NOW()-F59,"")</f>
        <v>45997.968620601852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45997.968620601852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45997.968620601852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45997.968620601852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45997.968620601852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45997.968620601852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45997.968620601852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45997.968620601852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45997.968620601852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45997.968620601852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45997.968620601852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45997.968620601852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45997.968620601852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45997.968620601852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45997.968620601852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45997.968620601852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45997.968620601852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45997.968620601852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45997.968620601852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45997.968620601852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45997.968620601852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45997.968620601852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45997.968620601852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45997.968620601852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45997.968620601852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45997.968620601852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45997.968620601852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45997.968620601852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45997.968620601852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45997.968620601852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45997.968620601852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45997.968620601852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45997.968620601852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45997.968620601852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45997.968620601852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45997.968620601852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45997.968620601852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45997.968620601852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45997.968620601852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45997.968620601852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45997.968620601852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45997.968620601852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45997.968620601852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45997.968620601852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45997.968620601852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45997.968620601852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45997.968620601852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45997.968620601852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45997.968620601852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45997.968620601852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45997.968620601852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45997.968620601852</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45997.968620601852</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45997.968620601852</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45997.968620601852</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45997.968620601852</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45997.968620601852</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45997.968620601852</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45997.968620601852</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45997.968620601852</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45997.968620601852</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45997.968620601852</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45997.968620601852</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45997.968620601852</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ref="G123:G168" ca="1" si="2">IFERROR(NOW()-F123,"")</f>
        <v>45997.968620601852</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45997.968620601852</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45997.968620601852</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45997.968620601852</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45997.968620601852</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45997.968620601852</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45997.968620601852</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45997.968620601852</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45997.968620601852</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45997.968620601852</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45997.968620601852</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45997.968620601852</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45997.968620601852</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45997.968620601852</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45997.968620601852</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45997.968620601852</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45997.968620601852</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45997.968620601852</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45997.968620601852</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45997.968620601852</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45997.968620601852</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45997.968620601852</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45997.968620601852</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45997.968620601852</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45997.968620601852</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45997.968620601852</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45997.968620601852</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45997.968620601852</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45997.968620601852</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45997.968620601852</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45997.968620601852</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45997.968620601852</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45997.968620601852</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45997.968620601852</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45997.968620601852</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45997.968620601852</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45997.968620601852</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45997.968620601852</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45997.968620601852</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45997.968620601852</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45997.968620601852</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45997.968620601852</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45997.968620601852</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45997.968620601852</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45997.968620601852</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45997.968620601852</v>
      </c>
      <c r="H168" s="91"/>
      <c r="I168" s="107" t="str">
        <f>IFERROR(VLOOKUP(D168,DB!A:F,6,0),"")</f>
        <v/>
      </c>
      <c r="J168" s="107" t="str">
        <f>IFERROR(VLOOKUP(D168,DB!A:G,7,0),"")</f>
        <v/>
      </c>
      <c r="K168" s="93"/>
      <c r="L168" s="87" t="str">
        <f>IFERROR(VLOOKUP(D168,DB!A:I,9,0),"")</f>
        <v/>
      </c>
    </row>
  </sheetData>
  <dataValidations count="2">
    <dataValidation allowBlank="1" showInputMessage="1" showErrorMessage="1" sqref="E1" xr:uid="{A4F81451-56CC-4543-9497-104C4E44EE4B}"/>
    <dataValidation type="list" allowBlank="1" showInputMessage="1" showErrorMessage="1" sqref="E2:E1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workbookViewId="0">
      <selection activeCell="D6" sqref="D6"/>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106.136560416664</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71.779743287035672</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49.307509490739903</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16.595321990738739</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0.86113217592355795</v>
      </c>
      <c r="H6" s="38">
        <v>45997.093599537038</v>
      </c>
      <c r="I6" s="37" t="str">
        <f>IFERROR(VLOOKUP(D6,DB!A:F,6,0),"")</f>
        <v>SCECO</v>
      </c>
      <c r="J6" s="37" t="str">
        <f>IFERROR(VLOOKUP(D6,DB!A:G,7,0),"")</f>
        <v>In progress</v>
      </c>
      <c r="K6" s="37" t="s">
        <v>39138</v>
      </c>
      <c r="L6" s="37" t="str">
        <f>IFERROR(VLOOKUP(D6,DB!A:I,9,0),"")</f>
        <v>Latis</v>
      </c>
    </row>
    <row r="7" spans="1:13">
      <c r="A7" s="37"/>
      <c r="B7" s="37" t="str">
        <f>IFERROR(VLOOKUP(D7,DB!A:K,11,0),"")</f>
        <v/>
      </c>
      <c r="C7" s="37"/>
      <c r="D7" s="37"/>
      <c r="E7" s="37"/>
      <c r="F7"/>
      <c r="G7" s="102">
        <f ca="1">IFERROR(NOW()-F7,"")</f>
        <v>45997.968620601852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ref="G8:G33" ca="1" si="3">IFERROR(NOW()-F8,"")</f>
        <v>45997.968620601852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45997.968620601852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45997.968620601852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45997.968620601852</v>
      </c>
      <c r="H11" s="38"/>
      <c r="I11" s="37" t="str">
        <f>IFERROR(VLOOKUP(D11,DB!A:F,6,0),"")</f>
        <v/>
      </c>
      <c r="J11" s="37" t="str">
        <f>IFERROR(VLOOKUP(D11,DB!A:G,7,0),"")</f>
        <v/>
      </c>
      <c r="K11" s="37"/>
      <c r="L11" s="37" t="str">
        <f>IFERROR(VLOOKUP(D11,DB!A:I,9,0),"")</f>
        <v/>
      </c>
    </row>
    <row r="12" spans="1:13">
      <c r="A12" s="37"/>
      <c r="B12" s="37" t="str">
        <f>IFERROR(VLOOKUP(D12,DB!A:K,11,0),"")</f>
        <v/>
      </c>
      <c r="C12" s="37"/>
      <c r="D12" s="156"/>
      <c r="E12" s="37"/>
      <c r="F12" s="38"/>
      <c r="G12" s="131">
        <f t="shared" ca="1" si="3"/>
        <v>45997.968620601852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45997.968620601852</v>
      </c>
      <c r="H13" s="38"/>
      <c r="I13" s="37" t="str">
        <f>IFERROR(VLOOKUP(D13,DB!A:F,6,0),"")</f>
        <v/>
      </c>
      <c r="J13" s="37" t="str">
        <f>IFERROR(VLOOKUP(D13,DB!A:G,7,0),"")</f>
        <v/>
      </c>
      <c r="K13" s="37"/>
      <c r="L13" s="37" t="str">
        <f>IFERROR(VLOOKUP(D13,DB!A:I,9,0),"")</f>
        <v/>
      </c>
    </row>
    <row r="14" spans="1:13">
      <c r="A14" s="37"/>
      <c r="B14" s="37" t="str">
        <f>IFERROR(VLOOKUP(D14,DB!A:K,11,0),"")</f>
        <v/>
      </c>
      <c r="C14" s="37"/>
      <c r="D14" s="156"/>
      <c r="E14" s="37"/>
      <c r="F14" s="38"/>
      <c r="G14" s="131">
        <f t="shared" ca="1" si="3"/>
        <v>45997.968620601852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45997.968620601852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45997.968620601852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45997.968620601852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45997.968620601852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45997.968620601852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45997.968620601852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45997.968620601852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45997.968620601852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45997.968620601852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45997.968620601852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45997.968620601852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45997.968620601852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45997.968620601852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45997.968620601852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45997.968620601852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45997.968620601852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45997.968620601852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45997.968620601852</v>
      </c>
      <c r="H32" s="38"/>
      <c r="I32" s="37" t="str">
        <f>IFERROR(VLOOKUP(D32,DB!A:F,6,0),"")</f>
        <v/>
      </c>
      <c r="J32" s="37" t="str">
        <f>IFERROR(VLOOKUP(D32,DB!A:G,7,0),"")</f>
        <v/>
      </c>
      <c r="K32" s="37"/>
      <c r="L32" s="37" t="str">
        <f>IFERROR(VLOOKUP(D32,DB!A:I,9,0),"")</f>
        <v/>
      </c>
    </row>
    <row r="33" spans="1:12">
      <c r="A33" s="146"/>
      <c r="B33" s="146" t="str">
        <f>IFERROR(VLOOKUP(D33,DB!A:K,11,0),"")</f>
        <v/>
      </c>
      <c r="C33" s="146"/>
      <c r="D33" s="146"/>
      <c r="E33" s="146"/>
      <c r="F33" s="147"/>
      <c r="G33" s="148">
        <f t="shared" ca="1" si="3"/>
        <v>45997.968620601852</v>
      </c>
      <c r="H33" s="147"/>
      <c r="I33" s="146" t="str">
        <f>IFERROR(VLOOKUP(D33,DB!A:F,6,0),"")</f>
        <v/>
      </c>
      <c r="J33" s="146" t="str">
        <f>IFERROR(VLOOKUP(D33,DB!A:G,7,0),"")</f>
        <v/>
      </c>
      <c r="K33" s="146"/>
      <c r="L33" s="146"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4"/>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39139</v>
      </c>
      <c r="B2" s="115" t="str">
        <f>IFERROR(VLOOKUP(D2,DB!A:K,11,0),"")</f>
        <v>R6</v>
      </c>
      <c r="C2" s="116">
        <v>1</v>
      </c>
      <c r="D2" s="115" t="s">
        <v>30302</v>
      </c>
      <c r="E2" s="138" t="s">
        <v>39106</v>
      </c>
      <c r="F2" s="117">
        <v>45997.83761574074</v>
      </c>
      <c r="G2" s="72">
        <f t="shared" ref="G2:G38" ca="1" si="0">IFERROR(NOW()-F2,"-")</f>
        <v>0.13100486111216014</v>
      </c>
      <c r="H2" s="117">
        <v>45997.847118055557</v>
      </c>
      <c r="I2" s="115" t="str">
        <f>IFERROR(VLOOKUP(D2,DB!A:F,6,0),"")</f>
        <v>SCECO</v>
      </c>
      <c r="J2" s="115" t="str">
        <f>IFERROR(VLOOKUP(D2,DB!A:G,7,0),"")</f>
        <v>Good</v>
      </c>
      <c r="K2" s="118" t="s">
        <v>39140</v>
      </c>
      <c r="L2" s="133" t="str">
        <f>IFERROR(VLOOKUP(D2,DB!A:I,9,0),"")</f>
        <v>Latis</v>
      </c>
    </row>
    <row r="3" spans="1:16382" ht="31.5" customHeight="1">
      <c r="A3" s="114"/>
      <c r="B3" s="115" t="str">
        <f>IFERROR(VLOOKUP(D3,DB!A:K,11,0),"")</f>
        <v/>
      </c>
      <c r="C3" s="116"/>
      <c r="D3" s="115"/>
      <c r="E3" s="138"/>
      <c r="F3" s="117"/>
      <c r="G3" s="72">
        <f t="shared" ca="1" si="0"/>
        <v>45997.968620601852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45997.968620601852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45997.968620601852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45997.968620601852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45997.968620601852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45997.968620601852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45997.968620601852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45997.968620601852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45997.968620601852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45997.968620601852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45997.968620601852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45997.968620601852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45997.968620601852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45997.968620601852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45997.968620601852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45997.968620601852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45997.968620601852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45997.968620601852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45997.968620601852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45997.968620601852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45997.968620601852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45997.968620601852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45997.968620601852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45997.968620601852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45997.968620601852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45997.968620601852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45997.968620601852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45997.968620601852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45997.968620601852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45997.968620601852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45997.968620601852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45997.968620601852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45997.968620601852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45997.968620601852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45997.968620601852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45997.968620601852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ref="G39:G102" ca="1" si="1">IFERROR(NOW()-F39,"-")</f>
        <v>45997.968620601852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45997.968620601852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45997.968620601852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45997.968620601852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45997.968620601852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45997.968620601852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45997.968620601852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45997.968620601852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45997.968620601852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45997.968620601852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45997.968620601852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45997.968620601852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45997.968620601852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45997.968620601852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45997.968620601852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45997.968620601852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45997.968620601852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45997.968620601852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45997.968620601852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45997.968620601852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45997.968620601852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45997.968620601852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45997.968620601852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45997.968620601852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45997.968620601852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45997.968620601852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45997.968620601852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45997.968620601852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45997.968620601852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45997.968620601852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45997.968620601852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45997.968620601852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45997.968620601852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45997.968620601852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45997.968620601852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45997.968620601852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45997.968620601852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45997.968620601852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45997.968620601852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45997.968620601852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45997.968620601852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45997.968620601852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45997.968620601852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45997.968620601852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45997.968620601852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45997.968620601852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45997.968620601852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45997.968620601852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45997.968620601852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45997.968620601852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45997.968620601852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45997.968620601852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45997.968620601852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45997.968620601852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45997.968620601852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45997.968620601852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45997.968620601852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45997.968620601852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45997.968620601852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45997.968620601852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45997.968620601852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45997.968620601852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45997.968620601852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45997.968620601852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ref="G103:G166" ca="1" si="2">IFERROR(NOW()-F103,"-")</f>
        <v>45997.968620601852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45997.968620601852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45997.968620601852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45997.968620601852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45997.968620601852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45997.968620601852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45997.968620601852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45997.968620601852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45997.968620601852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45997.968620601852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45997.968620601852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45997.968620601852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45997.968620601852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45997.968620601852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45997.968620601852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45997.968620601852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45997.968620601852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45997.968620601852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45997.968620601852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45997.968620601852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45997.968620601852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45997.968620601852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45997.968620601852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45997.968620601852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45997.968620601852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45997.968620601852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45997.968620601852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45997.968620601852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45997.968620601852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45997.968620601852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45997.968620601852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45997.968620601852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45997.968620601852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45997.968620601852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45997.968620601852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45997.968620601852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45997.968620601852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45997.968620601852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45997.968620601852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45997.968620601852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45997.968620601852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45997.968620601852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45997.968620601852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45997.968620601852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45997.968620601852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45997.968620601852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45997.968620601852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45997.968620601852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45997.968620601852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45997.968620601852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45997.968620601852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45997.968620601852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45997.968620601852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45997.968620601852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45997.968620601852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45997.968620601852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45997.968620601852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45997.968620601852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45997.968620601852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45997.968620601852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45997.968620601852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45997.968620601852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45997.968620601852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45997.968620601852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ref="G167:G230" ca="1" si="3">IFERROR(NOW()-F167,"-")</f>
        <v>45997.968620601852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45997.968620601852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45997.968620601852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45997.968620601852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45997.968620601852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45997.968620601852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45997.968620601852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45997.968620601852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45997.968620601852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45997.968620601852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45997.968620601852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45997.968620601852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45997.968620601852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45997.968620601852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45997.968620601852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45997.968620601852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45997.968620601852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45997.968620601852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45997.968620601852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45997.968620601852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45997.968620601852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45997.968620601852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45997.968620601852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45997.968620601852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45997.968620601852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45997.968620601852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45997.968620601852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45997.968620601852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45997.968620601852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45997.968620601852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45997.968620601852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45997.968620601852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45997.968620601852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45997.968620601852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45997.968620601852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45997.968620601852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45997.968620601852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45997.968620601852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45997.968620601852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45997.968620601852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45997.968620601852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45997.968620601852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45997.968620601852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45997.968620601852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45997.968620601852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45997.968620601852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45997.968620601852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45997.968620601852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45997.968620601852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45997.968620601852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45997.968620601852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45997.968620601852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45997.968620601852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45997.968620601852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45997.968620601852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45997.968620601852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45997.968620601852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45997.968620601852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45997.968620601852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45997.968620601852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45997.968620601852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45997.968620601852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45997.968620601852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45997.968620601852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ref="G231:G294" ca="1" si="4">IFERROR(NOW()-F231,"-")</f>
        <v>45997.968620601852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45997.968620601852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45997.968620601852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45997.968620601852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45997.968620601852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45997.968620601852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45997.968620601852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45997.968620601852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45997.968620601852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45997.968620601852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45997.968620601852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45997.968620601852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45997.968620601852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45997.968620601852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45997.968620601852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45997.968620601852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45997.968620601852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45997.968620601852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45997.968620601852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45997.968620601852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45997.968620601852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45997.968620601852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45997.968620601852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45997.968620601852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45997.968620601852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45997.968620601852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45997.968620601852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45997.968620601852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45997.968620601852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45997.968620601852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45997.968620601852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45997.968620601852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45997.968620601852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45997.968620601852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45997.968620601852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45997.968620601852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45997.968620601852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45997.968620601852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45997.968620601852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45997.968620601852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45997.968620601852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45997.968620601852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45997.968620601852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45997.968620601852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45997.968620601852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45997.968620601852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45997.968620601852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45997.968620601852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45997.968620601852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45997.968620601852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45997.968620601852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45997.968620601852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45997.968620601852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45997.968620601852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45997.968620601852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45997.968620601852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45997.968620601852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45997.968620601852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45997.968620601852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45997.968620601852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45997.968620601852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45997.968620601852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45997.968620601852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45997.968620601852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ref="G295:G358" ca="1" si="5">IFERROR(NOW()-F295,"-")</f>
        <v>45997.968620601852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45997.968620601852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45997.968620601852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45997.968620601852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45997.968620601852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45997.968620601852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45997.968620601852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45997.968620601852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45997.968620601852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45997.968620601852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45997.968620601852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45997.968620601852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45997.968620601852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45997.968620601852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45997.968620601852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45997.968620601852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45997.968620601852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45997.968620601852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45997.968620601852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45997.968620601852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45997.968620601852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45997.968620601852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45997.968620601852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45997.968620601852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45997.968620601852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45997.968620601852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45997.968620601852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45997.968620601852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45997.968620601852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45997.968620601852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45997.968620601852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45997.968620601852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45997.968620601852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45997.968620601852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45997.968620601852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45997.968620601852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45997.968620601852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45997.968620601852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45997.968620601852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45997.968620601852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45997.968620601852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45997.968620601852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45997.968620601852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45997.968620601852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45997.968620601852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45997.968620601852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45997.968620601852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45997.968620601852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45997.968620601852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45997.968620601852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45997.968620601852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45997.968620601852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45997.968620601852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45997.968620601852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45997.968620601852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45997.968620601852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45997.968620601852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45997.968620601852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45997.968620601852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45997.968620601852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45997.968620601852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45997.968620601852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45997.968620601852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45997.968620601852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ref="G359:G422" ca="1" si="6">IFERROR(NOW()-F359,"-")</f>
        <v>45997.968620601852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45997.968620601852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45997.968620601852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45997.968620601852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45997.968620601852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45997.968620601852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45997.968620601852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45997.968620601852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45997.968620601852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45997.968620601852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45997.968620601852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45997.968620601852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45997.968620601852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45997.968620601852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45997.968620601852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45997.968620601852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45997.968620601852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45997.968620601852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45997.968620601852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45997.968620601852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45997.968620601852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45997.968620601852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45997.968620601852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45997.968620601852</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45997.968620601852</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45997.968620601852</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45997.968620601852</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45997.968620601852</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45997.968620601852</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45997.968620601852</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45997.968620601852</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45997.968620601852</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45997.968620601852</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45997.968620601852</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45997.968620601852</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45997.968620601852</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45997.968620601852</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45997.968620601852</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45997.968620601852</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45997.968620601852</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45997.968620601852</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45997.968620601852</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45997.968620601852</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45997.968620601852</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45997.968620601852</v>
      </c>
      <c r="H403" s="117"/>
      <c r="I403" s="115" t="str">
        <f>IFERROR(VLOOKUP(D403,DB!A:F,6,0),"")</f>
        <v/>
      </c>
      <c r="J403" s="115" t="str">
        <f>IFERROR(VLOOKUP(D403,DB!A:G,7,0),"")</f>
        <v/>
      </c>
      <c r="K403" s="118"/>
      <c r="L403" s="133" t="str">
        <f>IFERROR(VLOOKUP(D403,DB!A:I,9,0),"")</f>
        <v/>
      </c>
    </row>
    <row r="404" spans="1:12" ht="31.5" customHeight="1">
      <c r="A404" s="139"/>
      <c r="B404" s="140" t="str">
        <f>IFERROR(VLOOKUP(D404,DB!A:K,11,0),"")</f>
        <v/>
      </c>
      <c r="C404" s="141"/>
      <c r="D404" s="140"/>
      <c r="E404" s="138"/>
      <c r="F404" s="142"/>
      <c r="G404" s="143">
        <f t="shared" ca="1" si="6"/>
        <v>45997.968620601852</v>
      </c>
      <c r="H404" s="142"/>
      <c r="I404" s="140" t="str">
        <f>IFERROR(VLOOKUP(D404,DB!A:F,6,0),"")</f>
        <v/>
      </c>
      <c r="J404" s="140" t="str">
        <f>IFERROR(VLOOKUP(D404,DB!A:G,7,0),"")</f>
        <v/>
      </c>
      <c r="K404" s="144"/>
      <c r="L404" s="145" t="str">
        <f>IFERROR(VLOOKUP(D404,DB!A:I,9,0),"")</f>
        <v/>
      </c>
    </row>
  </sheetData>
  <dataValidations count="2">
    <dataValidation allowBlank="1" showInputMessage="1" showErrorMessage="1" sqref="E1" xr:uid="{9E1BC488-8814-4F8A-8DBE-742B3278AB71}"/>
    <dataValidation type="list" allowBlank="1" showInputMessage="1" showErrorMessage="1" sqref="E2:E40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2025-12-06T20:16:34Z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